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croshadeapplications.co.uk\SPPC$\UserFolders\SPPC.Clerk\Documents\Finance\BUDGETS\Budget Setting 2022-23\"/>
    </mc:Choice>
  </mc:AlternateContent>
  <bookViews>
    <workbookView xWindow="0" yWindow="0" windowWidth="23040" windowHeight="8460"/>
  </bookViews>
  <sheets>
    <sheet name="Inc &amp; Exp Overview" sheetId="1" r:id="rId1"/>
    <sheet name="Open Spaces" sheetId="2" r:id="rId2"/>
    <sheet name="Admin" sheetId="3" r:id="rId3"/>
    <sheet name="Staffing" sheetId="4" r:id="rId4"/>
    <sheet name="Projects" sheetId="5" r:id="rId5"/>
    <sheet name="EMR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L30" i="1" l="1"/>
  <c r="L21" i="1"/>
  <c r="J26" i="3"/>
  <c r="D22" i="6"/>
  <c r="M24" i="2"/>
  <c r="M26" i="3"/>
  <c r="L31" i="1" l="1"/>
  <c r="G26" i="3"/>
  <c r="G24" i="2"/>
  <c r="I18" i="1" l="1"/>
  <c r="H21" i="5"/>
  <c r="I28" i="1" s="1"/>
  <c r="I27" i="1"/>
  <c r="B9" i="4"/>
  <c r="D9" i="4"/>
  <c r="F9" i="4"/>
  <c r="I9" i="4"/>
  <c r="I6" i="4"/>
  <c r="B26" i="3"/>
  <c r="D26" i="3"/>
  <c r="F26" i="3"/>
  <c r="I26" i="3"/>
  <c r="I26" i="1" s="1"/>
  <c r="B24" i="2"/>
  <c r="D24" i="2"/>
  <c r="F24" i="2"/>
  <c r="I24" i="2"/>
  <c r="I25" i="1" s="1"/>
  <c r="I31" i="1" l="1"/>
</calcChain>
</file>

<file path=xl/sharedStrings.xml><?xml version="1.0" encoding="utf-8"?>
<sst xmlns="http://schemas.openxmlformats.org/spreadsheetml/2006/main" count="238" uniqueCount="136">
  <si>
    <t xml:space="preserve">                                                           SOUTH PETHERTON  PARISH COUNCIL - INCOME AND EXPENDITURE</t>
  </si>
  <si>
    <t>2018/19</t>
  </si>
  <si>
    <t>2019/20</t>
  </si>
  <si>
    <t>2020/21</t>
  </si>
  <si>
    <t>Budget</t>
  </si>
  <si>
    <t>Actual</t>
  </si>
  <si>
    <t>INCOME</t>
  </si>
  <si>
    <t>Precept</t>
  </si>
  <si>
    <t>Interest Received</t>
  </si>
  <si>
    <t>Sundry Receipts</t>
  </si>
  <si>
    <t>Wayleaves</t>
  </si>
  <si>
    <t>Rentals</t>
  </si>
  <si>
    <t>TOTAL INCOME</t>
  </si>
  <si>
    <t>EXPENDITURE</t>
  </si>
  <si>
    <t>Open Spaces</t>
  </si>
  <si>
    <t>Administration</t>
  </si>
  <si>
    <t>Salaries &amp; Expenses</t>
  </si>
  <si>
    <t>Special Projects</t>
  </si>
  <si>
    <t>TOTAL EXPENDITURE</t>
  </si>
  <si>
    <t>DIFFERENCE</t>
  </si>
  <si>
    <t>South Petherton Parish Council - Open Spaces Expenditure</t>
  </si>
  <si>
    <t>Expenditure</t>
  </si>
  <si>
    <t>Car Parks</t>
  </si>
  <si>
    <t>General Maintenance</t>
  </si>
  <si>
    <t>Village Ranger</t>
  </si>
  <si>
    <t>Care in the Community</t>
  </si>
  <si>
    <t>Village Agent</t>
  </si>
  <si>
    <t>Churchyard</t>
  </si>
  <si>
    <t>Total Open Spaces</t>
  </si>
  <si>
    <t>South Petherton Parish Council - Administration</t>
  </si>
  <si>
    <t>Insurance</t>
  </si>
  <si>
    <t>Clerks Expenses</t>
  </si>
  <si>
    <t>Ta13 Newsletter</t>
  </si>
  <si>
    <t>Elections</t>
  </si>
  <si>
    <t>Total Spend</t>
  </si>
  <si>
    <t>Clerks Salary</t>
  </si>
  <si>
    <t>incl</t>
  </si>
  <si>
    <t>Total</t>
  </si>
  <si>
    <t>Pavilion Contribution</t>
  </si>
  <si>
    <t>Cemetery Treework</t>
  </si>
  <si>
    <t>Cemetery Roadway</t>
  </si>
  <si>
    <t>Churchyard Wall &amp; Paving</t>
  </si>
  <si>
    <t>Library /LIC</t>
  </si>
  <si>
    <t>Car Park Light/relining</t>
  </si>
  <si>
    <t>Total - Projects</t>
  </si>
  <si>
    <t>Telephones / Broadband</t>
  </si>
  <si>
    <t>2021/22</t>
  </si>
  <si>
    <t>inc</t>
  </si>
  <si>
    <t>Memorial Garden project</t>
  </si>
  <si>
    <t>TWIG</t>
  </si>
  <si>
    <t>Youth Club toilets/drainage</t>
  </si>
  <si>
    <t>MTIG 10% contribution</t>
  </si>
  <si>
    <t>Current EMRs</t>
  </si>
  <si>
    <t>General Reserve</t>
  </si>
  <si>
    <t>Youth Parish Council</t>
  </si>
  <si>
    <t>Allotments</t>
  </si>
  <si>
    <t>Allotment deposits</t>
  </si>
  <si>
    <t>SPIB</t>
  </si>
  <si>
    <t>Library</t>
  </si>
  <si>
    <t>Cemetery Chapels</t>
  </si>
  <si>
    <t>Recreation Development</t>
  </si>
  <si>
    <t>Cemetery Maintenance</t>
  </si>
  <si>
    <t>Conservation Project</t>
  </si>
  <si>
    <t>Localism Project</t>
  </si>
  <si>
    <t>Business Activities</t>
  </si>
  <si>
    <t>TOTAL</t>
  </si>
  <si>
    <t>SOUTH PETHERTON EMRs 2021/22</t>
  </si>
  <si>
    <t>On costs</t>
  </si>
  <si>
    <t>SOUTH PETHERTON PARISH COUNCIL - SPECIAL PROJECTS Planned for 2021/22</t>
  </si>
  <si>
    <t>South Petherton Parish Council - Staffing</t>
  </si>
  <si>
    <t>2022/23</t>
  </si>
  <si>
    <t>Completed 2021/22</t>
  </si>
  <si>
    <t>No urgent tree work planned</t>
  </si>
  <si>
    <t>Office Rent/Rates</t>
  </si>
  <si>
    <t>Stationary (incl Postage)</t>
  </si>
  <si>
    <t>IT/Computer support</t>
  </si>
  <si>
    <t>Bank charges</t>
  </si>
  <si>
    <t>Annual Subscriptions</t>
  </si>
  <si>
    <t>Audit/Legal fees</t>
  </si>
  <si>
    <t>Training / Conferences</t>
  </si>
  <si>
    <t>Storage / Room Hire</t>
  </si>
  <si>
    <t>ICO / Data Protection</t>
  </si>
  <si>
    <t>Capital Office Equipment</t>
  </si>
  <si>
    <t>Sundry Payments</t>
  </si>
  <si>
    <t>Chapels</t>
  </si>
  <si>
    <t>Christmas</t>
  </si>
  <si>
    <t>Youth Provision</t>
  </si>
  <si>
    <t>Grant Payment to Community</t>
  </si>
  <si>
    <t>Community Hub</t>
  </si>
  <si>
    <t>MTIG</t>
  </si>
  <si>
    <t>Capital Assets</t>
  </si>
  <si>
    <t>William Blake Hall</t>
  </si>
  <si>
    <t>Proposed Budget</t>
  </si>
  <si>
    <t>VAT Refund</t>
  </si>
  <si>
    <t>CIL</t>
  </si>
  <si>
    <t>Actual to mid year</t>
  </si>
  <si>
    <t>Amalgamated with Allotments EMR</t>
  </si>
  <si>
    <t>S106 Play Equipment Maint</t>
  </si>
  <si>
    <t>SPIB EMR Removed</t>
  </si>
  <si>
    <t>To be repaid by MTIG Grant Payments</t>
  </si>
  <si>
    <t>6mth</t>
  </si>
  <si>
    <t>6 mth</t>
  </si>
  <si>
    <t>Unchanged</t>
  </si>
  <si>
    <t>Unchanged - 3 year deal</t>
  </si>
  <si>
    <t>Unchanged - SALC/NALC/SLCC still to be paid</t>
  </si>
  <si>
    <t>Unchanged - Ext/Int audit fees to be paid this year + Youth/Vaux leases next year.</t>
  </si>
  <si>
    <t>Possible photocopier/printer/scanner replacement</t>
  </si>
  <si>
    <t>Benchmarking exercise of Clerk - to be agreed. Also Annual % increase from Pay Award 2021 to be backdated as not agreed yet.</t>
  </si>
  <si>
    <t>Cemetery / Burial Income</t>
  </si>
  <si>
    <t>New Christmas Lights</t>
  </si>
  <si>
    <t>Skatepark</t>
  </si>
  <si>
    <t>Garden of Remembrance (ashes)</t>
  </si>
  <si>
    <t>Need to increase to 3 months working funds. (£55,108)</t>
  </si>
  <si>
    <t>2.44% increase</t>
  </si>
  <si>
    <t>£15,000 To be spent within the budget (FY 2022/23)</t>
  </si>
  <si>
    <t>Toddler Equipment contribution</t>
  </si>
  <si>
    <t>Unchanged from last year when budget was increased to cover tree work/A303 road closure. To remain the same this year to ensure budget is there for quarterly and possible fuller repairs to the cemetery driveway.</t>
  </si>
  <si>
    <t>Separate EMR connected directly to spend - now held outside of the general budget.</t>
  </si>
  <si>
    <t>Unchanged from last year.</t>
  </si>
  <si>
    <t>Increased - this is based on current information. Further discussions/decisions to be had in the New Year to ascertain services and budget to be provided.</t>
  </si>
  <si>
    <t>Reduced. Grants to community - budget not fully used last year due to Covid.</t>
  </si>
  <si>
    <t>Allocated to CHMG for project work - as per resolution  in 2021</t>
  </si>
  <si>
    <t>Increase - increase in printing costs from Nov 2021 - agreed by resolution</t>
  </si>
  <si>
    <t>Election costs for Unitary progression in 2022</t>
  </si>
  <si>
    <t>Ongoing - SPPC contribution to build/spend.</t>
  </si>
  <si>
    <t>Whitfield Lane allotment fencing - Project amount for fencing of the new area.</t>
  </si>
  <si>
    <t>Currently no project budget as contained within the general maintenance budget.</t>
  </si>
  <si>
    <t>Completed 2020/21.</t>
  </si>
  <si>
    <t>To be paid from £15,000 budget / £15,000 reserves</t>
  </si>
  <si>
    <t>New/updated Christmas lights for the village centre/church</t>
  </si>
  <si>
    <t>Allocated as contribution towards any costs (as per Comm Hub)</t>
  </si>
  <si>
    <t>To be investigated - however not for 2022/23</t>
  </si>
  <si>
    <t>To be completed - extra lights for Lightgate Lane</t>
  </si>
  <si>
    <t>To be completed - SPPC contribution required.</t>
  </si>
  <si>
    <t>Ringfenced to Allotment Committee - spend/deposit</t>
  </si>
  <si>
    <t>Spend for library £30k -  however £15k will be used from the Library EMR.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</si>
</sst>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£&quot;#,##0.00"/>
    <numFmt numFmtId="165" formatCode="&quot;£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Fill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/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1" xfId="0" applyFont="1" applyBorder="1"/>
    <xf numFmtId="0" fontId="2" fillId="0" borderId="1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0" xfId="0" applyFont="1" applyBorder="1"/>
    <xf numFmtId="0" fontId="2" fillId="0" borderId="11" xfId="0" applyFont="1" applyBorder="1" applyAlignment="1">
      <alignment wrapText="1"/>
    </xf>
    <xf numFmtId="0" fontId="4" fillId="0" borderId="11" xfId="0" applyFont="1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11" xfId="0" applyNumberFormat="1" applyBorder="1"/>
    <xf numFmtId="0" fontId="4" fillId="0" borderId="12" xfId="0" applyFont="1" applyBorder="1"/>
    <xf numFmtId="164" fontId="4" fillId="0" borderId="12" xfId="0" applyNumberFormat="1" applyFont="1" applyBorder="1"/>
    <xf numFmtId="0" fontId="0" fillId="0" borderId="12" xfId="0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2" fillId="5" borderId="0" xfId="0" applyFont="1" applyFill="1" applyAlignme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165" fontId="3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3" fillId="0" borderId="0" xfId="0" applyFont="1" applyFill="1" applyBorder="1"/>
    <xf numFmtId="165" fontId="3" fillId="0" borderId="0" xfId="0" applyNumberFormat="1" applyFont="1"/>
    <xf numFmtId="0" fontId="2" fillId="0" borderId="4" xfId="0" applyFont="1" applyBorder="1"/>
    <xf numFmtId="0" fontId="3" fillId="0" borderId="0" xfId="0" applyFont="1" applyBorder="1"/>
    <xf numFmtId="0" fontId="2" fillId="2" borderId="5" xfId="0" applyFont="1" applyFill="1" applyBorder="1"/>
    <xf numFmtId="0" fontId="3" fillId="0" borderId="6" xfId="0" applyFont="1" applyBorder="1"/>
    <xf numFmtId="0" fontId="3" fillId="0" borderId="2" xfId="0" applyFont="1" applyFill="1" applyBorder="1"/>
    <xf numFmtId="0" fontId="2" fillId="0" borderId="5" xfId="0" applyFont="1" applyBorder="1"/>
    <xf numFmtId="0" fontId="2" fillId="5" borderId="1" xfId="0" applyFont="1" applyFill="1" applyBorder="1"/>
    <xf numFmtId="0" fontId="2" fillId="3" borderId="5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11" xfId="0" applyNumberFormat="1" applyFont="1" applyBorder="1"/>
    <xf numFmtId="43" fontId="0" fillId="0" borderId="11" xfId="1" applyFont="1" applyBorder="1"/>
    <xf numFmtId="43" fontId="2" fillId="4" borderId="11" xfId="1" applyFont="1" applyFill="1" applyBorder="1"/>
    <xf numFmtId="43" fontId="3" fillId="0" borderId="11" xfId="1" applyFont="1" applyBorder="1"/>
    <xf numFmtId="43" fontId="3" fillId="0" borderId="0" xfId="0" applyNumberFormat="1" applyFont="1"/>
    <xf numFmtId="10" fontId="3" fillId="0" borderId="0" xfId="2" applyNumberFormat="1" applyFont="1"/>
    <xf numFmtId="43" fontId="3" fillId="0" borderId="0" xfId="1" applyFont="1" applyBorder="1"/>
    <xf numFmtId="43" fontId="3" fillId="0" borderId="0" xfId="1" applyFont="1"/>
    <xf numFmtId="43" fontId="2" fillId="2" borderId="6" xfId="1" applyFont="1" applyFill="1" applyBorder="1"/>
    <xf numFmtId="43" fontId="3" fillId="0" borderId="2" xfId="1" applyFont="1" applyFill="1" applyBorder="1"/>
    <xf numFmtId="43" fontId="2" fillId="5" borderId="2" xfId="1" applyFont="1" applyFill="1" applyBorder="1"/>
    <xf numFmtId="43" fontId="2" fillId="3" borderId="6" xfId="1" applyFont="1" applyFill="1" applyBorder="1"/>
    <xf numFmtId="0" fontId="2" fillId="2" borderId="6" xfId="0" applyFont="1" applyFill="1" applyBorder="1"/>
    <xf numFmtId="0" fontId="2" fillId="5" borderId="2" xfId="0" applyFont="1" applyFill="1" applyBorder="1"/>
    <xf numFmtId="43" fontId="2" fillId="5" borderId="11" xfId="1" applyFont="1" applyFill="1" applyBorder="1"/>
    <xf numFmtId="0" fontId="2" fillId="3" borderId="6" xfId="0" applyFont="1" applyFill="1" applyBorder="1"/>
    <xf numFmtId="0" fontId="0" fillId="0" borderId="11" xfId="0" applyFill="1" applyBorder="1"/>
    <xf numFmtId="164" fontId="0" fillId="0" borderId="11" xfId="0" applyNumberFormat="1" applyFill="1" applyBorder="1"/>
    <xf numFmtId="43" fontId="2" fillId="2" borderId="8" xfId="1" applyFont="1" applyFill="1" applyBorder="1"/>
    <xf numFmtId="43" fontId="3" fillId="0" borderId="8" xfId="1" applyFont="1" applyBorder="1"/>
    <xf numFmtId="43" fontId="2" fillId="5" borderId="8" xfId="1" applyFont="1" applyFill="1" applyBorder="1"/>
    <xf numFmtId="43" fontId="2" fillId="3" borderId="8" xfId="1" applyFont="1" applyFill="1" applyBorder="1"/>
    <xf numFmtId="0" fontId="3" fillId="0" borderId="0" xfId="0" applyFont="1" applyBorder="1" applyAlignment="1">
      <alignment wrapText="1"/>
    </xf>
    <xf numFmtId="0" fontId="1" fillId="5" borderId="11" xfId="0" applyFont="1" applyFill="1" applyBorder="1"/>
    <xf numFmtId="43" fontId="0" fillId="5" borderId="11" xfId="1" applyFont="1" applyFill="1" applyBorder="1"/>
    <xf numFmtId="0" fontId="2" fillId="5" borderId="0" xfId="0" applyFont="1" applyFill="1" applyAlignment="1">
      <alignment horizontal="center"/>
    </xf>
    <xf numFmtId="0" fontId="2" fillId="5" borderId="11" xfId="0" applyFont="1" applyFill="1" applyBorder="1"/>
    <xf numFmtId="0" fontId="2" fillId="5" borderId="0" xfId="0" applyFont="1" applyFill="1" applyAlignment="1">
      <alignment horizontal="center"/>
    </xf>
    <xf numFmtId="165" fontId="3" fillId="0" borderId="0" xfId="0" applyNumberFormat="1" applyFont="1" applyBorder="1"/>
    <xf numFmtId="43" fontId="2" fillId="4" borderId="0" xfId="1" applyFont="1" applyFill="1" applyBorder="1"/>
    <xf numFmtId="43" fontId="3" fillId="0" borderId="4" xfId="1" applyFont="1" applyBorder="1"/>
    <xf numFmtId="43" fontId="2" fillId="5" borderId="4" xfId="1" applyFont="1" applyFill="1" applyBorder="1"/>
    <xf numFmtId="43" fontId="2" fillId="3" borderId="4" xfId="1" applyFont="1" applyFill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43" fontId="2" fillId="2" borderId="0" xfId="1" applyFont="1" applyFill="1" applyBorder="1"/>
    <xf numFmtId="43" fontId="2" fillId="5" borderId="0" xfId="1" applyFont="1" applyFill="1" applyBorder="1"/>
    <xf numFmtId="43" fontId="2" fillId="3" borderId="0" xfId="1" applyFont="1" applyFill="1" applyBorder="1"/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3" fontId="2" fillId="2" borderId="11" xfId="1" applyFont="1" applyFill="1" applyBorder="1"/>
    <xf numFmtId="43" fontId="2" fillId="3" borderId="11" xfId="1" applyFont="1" applyFill="1" applyBorder="1"/>
    <xf numFmtId="0" fontId="5" fillId="0" borderId="0" xfId="0" applyNumberFormat="1" applyFont="1"/>
    <xf numFmtId="0" fontId="0" fillId="0" borderId="0" xfId="0" applyNumberFormat="1"/>
    <xf numFmtId="0" fontId="0" fillId="0" borderId="4" xfId="0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3" fontId="0" fillId="6" borderId="11" xfId="1" applyFont="1" applyFill="1" applyBorder="1"/>
    <xf numFmtId="0" fontId="0" fillId="7" borderId="11" xfId="0" applyFont="1" applyFill="1" applyBorder="1"/>
    <xf numFmtId="43" fontId="0" fillId="7" borderId="11" xfId="1" applyFont="1" applyFill="1" applyBorder="1"/>
    <xf numFmtId="43" fontId="3" fillId="6" borderId="0" xfId="1" applyFont="1" applyFill="1" applyBorder="1"/>
    <xf numFmtId="43" fontId="2" fillId="6" borderId="0" xfId="1" applyFont="1" applyFill="1" applyBorder="1"/>
    <xf numFmtId="43" fontId="3" fillId="6" borderId="0" xfId="1" applyFont="1" applyFill="1"/>
    <xf numFmtId="43" fontId="3" fillId="6" borderId="6" xfId="1" applyFont="1" applyFill="1" applyBorder="1"/>
    <xf numFmtId="43" fontId="3" fillId="6" borderId="11" xfId="1" applyFont="1" applyFill="1" applyBorder="1"/>
    <xf numFmtId="43" fontId="3" fillId="6" borderId="4" xfId="1" applyFont="1" applyFill="1" applyBorder="1"/>
    <xf numFmtId="43" fontId="3" fillId="6" borderId="8" xfId="1" applyFont="1" applyFill="1" applyBorder="1"/>
    <xf numFmtId="0" fontId="2" fillId="4" borderId="1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NumberFormat="1" applyFont="1" applyAlignment="1">
      <alignment wrapText="1"/>
    </xf>
    <xf numFmtId="0" fontId="1" fillId="5" borderId="0" xfId="0" applyFont="1" applyFill="1" applyAlignment="1">
      <alignment horizont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5" zoomScaleNormal="85" workbookViewId="0">
      <selection activeCell="A2" sqref="A2"/>
    </sheetView>
  </sheetViews>
  <sheetFormatPr defaultColWidth="8.85546875" defaultRowHeight="15" x14ac:dyDescent="0.25"/>
  <cols>
    <col min="1" max="1" width="26.140625" style="17" customWidth="1"/>
    <col min="2" max="4" width="11.5703125" style="35" bestFit="1" customWidth="1"/>
    <col min="5" max="5" width="8.85546875" style="35"/>
    <col min="6" max="6" width="11.5703125" style="49" bestFit="1" customWidth="1"/>
    <col min="7" max="7" width="11.5703125" style="35" bestFit="1" customWidth="1"/>
    <col min="8" max="8" width="8.85546875" style="35"/>
    <col min="9" max="9" width="17.7109375" style="50" customWidth="1"/>
    <col min="10" max="10" width="15.85546875" style="50" customWidth="1"/>
    <col min="11" max="11" width="2.5703125" style="50" customWidth="1"/>
    <col min="12" max="12" width="16.42578125" style="50" customWidth="1"/>
    <col min="13" max="13" width="28.140625" style="61" customWidth="1"/>
    <col min="14" max="14" width="11.5703125" style="35" bestFit="1" customWidth="1"/>
    <col min="15" max="16" width="8.85546875" style="35"/>
    <col min="17" max="17" width="3.85546875" style="35" customWidth="1"/>
    <col min="18" max="250" width="8.85546875" style="35"/>
    <col min="251" max="251" width="26.140625" style="35" customWidth="1"/>
    <col min="252" max="254" width="10.85546875" style="35" customWidth="1"/>
    <col min="255" max="255" width="10.28515625" style="35" customWidth="1"/>
    <col min="256" max="256" width="10" style="35" customWidth="1"/>
    <col min="257" max="506" width="8.85546875" style="35"/>
    <col min="507" max="507" width="26.140625" style="35" customWidth="1"/>
    <col min="508" max="510" width="10.85546875" style="35" customWidth="1"/>
    <col min="511" max="511" width="10.28515625" style="35" customWidth="1"/>
    <col min="512" max="512" width="10" style="35" customWidth="1"/>
    <col min="513" max="762" width="8.85546875" style="35"/>
    <col min="763" max="763" width="26.140625" style="35" customWidth="1"/>
    <col min="764" max="766" width="10.85546875" style="35" customWidth="1"/>
    <col min="767" max="767" width="10.28515625" style="35" customWidth="1"/>
    <col min="768" max="768" width="10" style="35" customWidth="1"/>
    <col min="769" max="1018" width="8.85546875" style="35"/>
    <col min="1019" max="1019" width="26.140625" style="35" customWidth="1"/>
    <col min="1020" max="1022" width="10.85546875" style="35" customWidth="1"/>
    <col min="1023" max="1023" width="10.28515625" style="35" customWidth="1"/>
    <col min="1024" max="1024" width="10" style="35" customWidth="1"/>
    <col min="1025" max="1274" width="8.85546875" style="35"/>
    <col min="1275" max="1275" width="26.140625" style="35" customWidth="1"/>
    <col min="1276" max="1278" width="10.85546875" style="35" customWidth="1"/>
    <col min="1279" max="1279" width="10.28515625" style="35" customWidth="1"/>
    <col min="1280" max="1280" width="10" style="35" customWidth="1"/>
    <col min="1281" max="1530" width="8.85546875" style="35"/>
    <col min="1531" max="1531" width="26.140625" style="35" customWidth="1"/>
    <col min="1532" max="1534" width="10.85546875" style="35" customWidth="1"/>
    <col min="1535" max="1535" width="10.28515625" style="35" customWidth="1"/>
    <col min="1536" max="1536" width="10" style="35" customWidth="1"/>
    <col min="1537" max="1786" width="8.85546875" style="35"/>
    <col min="1787" max="1787" width="26.140625" style="35" customWidth="1"/>
    <col min="1788" max="1790" width="10.85546875" style="35" customWidth="1"/>
    <col min="1791" max="1791" width="10.28515625" style="35" customWidth="1"/>
    <col min="1792" max="1792" width="10" style="35" customWidth="1"/>
    <col min="1793" max="2042" width="8.85546875" style="35"/>
    <col min="2043" max="2043" width="26.140625" style="35" customWidth="1"/>
    <col min="2044" max="2046" width="10.85546875" style="35" customWidth="1"/>
    <col min="2047" max="2047" width="10.28515625" style="35" customWidth="1"/>
    <col min="2048" max="2048" width="10" style="35" customWidth="1"/>
    <col min="2049" max="2298" width="8.85546875" style="35"/>
    <col min="2299" max="2299" width="26.140625" style="35" customWidth="1"/>
    <col min="2300" max="2302" width="10.85546875" style="35" customWidth="1"/>
    <col min="2303" max="2303" width="10.28515625" style="35" customWidth="1"/>
    <col min="2304" max="2304" width="10" style="35" customWidth="1"/>
    <col min="2305" max="2554" width="8.85546875" style="35"/>
    <col min="2555" max="2555" width="26.140625" style="35" customWidth="1"/>
    <col min="2556" max="2558" width="10.85546875" style="35" customWidth="1"/>
    <col min="2559" max="2559" width="10.28515625" style="35" customWidth="1"/>
    <col min="2560" max="2560" width="10" style="35" customWidth="1"/>
    <col min="2561" max="2810" width="8.85546875" style="35"/>
    <col min="2811" max="2811" width="26.140625" style="35" customWidth="1"/>
    <col min="2812" max="2814" width="10.85546875" style="35" customWidth="1"/>
    <col min="2815" max="2815" width="10.28515625" style="35" customWidth="1"/>
    <col min="2816" max="2816" width="10" style="35" customWidth="1"/>
    <col min="2817" max="3066" width="8.85546875" style="35"/>
    <col min="3067" max="3067" width="26.140625" style="35" customWidth="1"/>
    <col min="3068" max="3070" width="10.85546875" style="35" customWidth="1"/>
    <col min="3071" max="3071" width="10.28515625" style="35" customWidth="1"/>
    <col min="3072" max="3072" width="10" style="35" customWidth="1"/>
    <col min="3073" max="3322" width="8.85546875" style="35"/>
    <col min="3323" max="3323" width="26.140625" style="35" customWidth="1"/>
    <col min="3324" max="3326" width="10.85546875" style="35" customWidth="1"/>
    <col min="3327" max="3327" width="10.28515625" style="35" customWidth="1"/>
    <col min="3328" max="3328" width="10" style="35" customWidth="1"/>
    <col min="3329" max="3578" width="8.85546875" style="35"/>
    <col min="3579" max="3579" width="26.140625" style="35" customWidth="1"/>
    <col min="3580" max="3582" width="10.85546875" style="35" customWidth="1"/>
    <col min="3583" max="3583" width="10.28515625" style="35" customWidth="1"/>
    <col min="3584" max="3584" width="10" style="35" customWidth="1"/>
    <col min="3585" max="3834" width="8.85546875" style="35"/>
    <col min="3835" max="3835" width="26.140625" style="35" customWidth="1"/>
    <col min="3836" max="3838" width="10.85546875" style="35" customWidth="1"/>
    <col min="3839" max="3839" width="10.28515625" style="35" customWidth="1"/>
    <col min="3840" max="3840" width="10" style="35" customWidth="1"/>
    <col min="3841" max="4090" width="8.85546875" style="35"/>
    <col min="4091" max="4091" width="26.140625" style="35" customWidth="1"/>
    <col min="4092" max="4094" width="10.85546875" style="35" customWidth="1"/>
    <col min="4095" max="4095" width="10.28515625" style="35" customWidth="1"/>
    <col min="4096" max="4096" width="10" style="35" customWidth="1"/>
    <col min="4097" max="4346" width="8.85546875" style="35"/>
    <col min="4347" max="4347" width="26.140625" style="35" customWidth="1"/>
    <col min="4348" max="4350" width="10.85546875" style="35" customWidth="1"/>
    <col min="4351" max="4351" width="10.28515625" style="35" customWidth="1"/>
    <col min="4352" max="4352" width="10" style="35" customWidth="1"/>
    <col min="4353" max="4602" width="8.85546875" style="35"/>
    <col min="4603" max="4603" width="26.140625" style="35" customWidth="1"/>
    <col min="4604" max="4606" width="10.85546875" style="35" customWidth="1"/>
    <col min="4607" max="4607" width="10.28515625" style="35" customWidth="1"/>
    <col min="4608" max="4608" width="10" style="35" customWidth="1"/>
    <col min="4609" max="4858" width="8.85546875" style="35"/>
    <col min="4859" max="4859" width="26.140625" style="35" customWidth="1"/>
    <col min="4860" max="4862" width="10.85546875" style="35" customWidth="1"/>
    <col min="4863" max="4863" width="10.28515625" style="35" customWidth="1"/>
    <col min="4864" max="4864" width="10" style="35" customWidth="1"/>
    <col min="4865" max="5114" width="8.85546875" style="35"/>
    <col min="5115" max="5115" width="26.140625" style="35" customWidth="1"/>
    <col min="5116" max="5118" width="10.85546875" style="35" customWidth="1"/>
    <col min="5119" max="5119" width="10.28515625" style="35" customWidth="1"/>
    <col min="5120" max="5120" width="10" style="35" customWidth="1"/>
    <col min="5121" max="5370" width="8.85546875" style="35"/>
    <col min="5371" max="5371" width="26.140625" style="35" customWidth="1"/>
    <col min="5372" max="5374" width="10.85546875" style="35" customWidth="1"/>
    <col min="5375" max="5375" width="10.28515625" style="35" customWidth="1"/>
    <col min="5376" max="5376" width="10" style="35" customWidth="1"/>
    <col min="5377" max="5626" width="8.85546875" style="35"/>
    <col min="5627" max="5627" width="26.140625" style="35" customWidth="1"/>
    <col min="5628" max="5630" width="10.85546875" style="35" customWidth="1"/>
    <col min="5631" max="5631" width="10.28515625" style="35" customWidth="1"/>
    <col min="5632" max="5632" width="10" style="35" customWidth="1"/>
    <col min="5633" max="5882" width="8.85546875" style="35"/>
    <col min="5883" max="5883" width="26.140625" style="35" customWidth="1"/>
    <col min="5884" max="5886" width="10.85546875" style="35" customWidth="1"/>
    <col min="5887" max="5887" width="10.28515625" style="35" customWidth="1"/>
    <col min="5888" max="5888" width="10" style="35" customWidth="1"/>
    <col min="5889" max="6138" width="8.85546875" style="35"/>
    <col min="6139" max="6139" width="26.140625" style="35" customWidth="1"/>
    <col min="6140" max="6142" width="10.85546875" style="35" customWidth="1"/>
    <col min="6143" max="6143" width="10.28515625" style="35" customWidth="1"/>
    <col min="6144" max="6144" width="10" style="35" customWidth="1"/>
    <col min="6145" max="6394" width="8.85546875" style="35"/>
    <col min="6395" max="6395" width="26.140625" style="35" customWidth="1"/>
    <col min="6396" max="6398" width="10.85546875" style="35" customWidth="1"/>
    <col min="6399" max="6399" width="10.28515625" style="35" customWidth="1"/>
    <col min="6400" max="6400" width="10" style="35" customWidth="1"/>
    <col min="6401" max="6650" width="8.85546875" style="35"/>
    <col min="6651" max="6651" width="26.140625" style="35" customWidth="1"/>
    <col min="6652" max="6654" width="10.85546875" style="35" customWidth="1"/>
    <col min="6655" max="6655" width="10.28515625" style="35" customWidth="1"/>
    <col min="6656" max="6656" width="10" style="35" customWidth="1"/>
    <col min="6657" max="6906" width="8.85546875" style="35"/>
    <col min="6907" max="6907" width="26.140625" style="35" customWidth="1"/>
    <col min="6908" max="6910" width="10.85546875" style="35" customWidth="1"/>
    <col min="6911" max="6911" width="10.28515625" style="35" customWidth="1"/>
    <col min="6912" max="6912" width="10" style="35" customWidth="1"/>
    <col min="6913" max="7162" width="8.85546875" style="35"/>
    <col min="7163" max="7163" width="26.140625" style="35" customWidth="1"/>
    <col min="7164" max="7166" width="10.85546875" style="35" customWidth="1"/>
    <col min="7167" max="7167" width="10.28515625" style="35" customWidth="1"/>
    <col min="7168" max="7168" width="10" style="35" customWidth="1"/>
    <col min="7169" max="7418" width="8.85546875" style="35"/>
    <col min="7419" max="7419" width="26.140625" style="35" customWidth="1"/>
    <col min="7420" max="7422" width="10.85546875" style="35" customWidth="1"/>
    <col min="7423" max="7423" width="10.28515625" style="35" customWidth="1"/>
    <col min="7424" max="7424" width="10" style="35" customWidth="1"/>
    <col min="7425" max="7674" width="8.85546875" style="35"/>
    <col min="7675" max="7675" width="26.140625" style="35" customWidth="1"/>
    <col min="7676" max="7678" width="10.85546875" style="35" customWidth="1"/>
    <col min="7679" max="7679" width="10.28515625" style="35" customWidth="1"/>
    <col min="7680" max="7680" width="10" style="35" customWidth="1"/>
    <col min="7681" max="7930" width="8.85546875" style="35"/>
    <col min="7931" max="7931" width="26.140625" style="35" customWidth="1"/>
    <col min="7932" max="7934" width="10.85546875" style="35" customWidth="1"/>
    <col min="7935" max="7935" width="10.28515625" style="35" customWidth="1"/>
    <col min="7936" max="7936" width="10" style="35" customWidth="1"/>
    <col min="7937" max="8186" width="8.85546875" style="35"/>
    <col min="8187" max="8187" width="26.140625" style="35" customWidth="1"/>
    <col min="8188" max="8190" width="10.85546875" style="35" customWidth="1"/>
    <col min="8191" max="8191" width="10.28515625" style="35" customWidth="1"/>
    <col min="8192" max="8192" width="10" style="35" customWidth="1"/>
    <col min="8193" max="8442" width="8.85546875" style="35"/>
    <col min="8443" max="8443" width="26.140625" style="35" customWidth="1"/>
    <col min="8444" max="8446" width="10.85546875" style="35" customWidth="1"/>
    <col min="8447" max="8447" width="10.28515625" style="35" customWidth="1"/>
    <col min="8448" max="8448" width="10" style="35" customWidth="1"/>
    <col min="8449" max="8698" width="8.85546875" style="35"/>
    <col min="8699" max="8699" width="26.140625" style="35" customWidth="1"/>
    <col min="8700" max="8702" width="10.85546875" style="35" customWidth="1"/>
    <col min="8703" max="8703" width="10.28515625" style="35" customWidth="1"/>
    <col min="8704" max="8704" width="10" style="35" customWidth="1"/>
    <col min="8705" max="8954" width="8.85546875" style="35"/>
    <col min="8955" max="8955" width="26.140625" style="35" customWidth="1"/>
    <col min="8956" max="8958" width="10.85546875" style="35" customWidth="1"/>
    <col min="8959" max="8959" width="10.28515625" style="35" customWidth="1"/>
    <col min="8960" max="8960" width="10" style="35" customWidth="1"/>
    <col min="8961" max="9210" width="8.85546875" style="35"/>
    <col min="9211" max="9211" width="26.140625" style="35" customWidth="1"/>
    <col min="9212" max="9214" width="10.85546875" style="35" customWidth="1"/>
    <col min="9215" max="9215" width="10.28515625" style="35" customWidth="1"/>
    <col min="9216" max="9216" width="10" style="35" customWidth="1"/>
    <col min="9217" max="9466" width="8.85546875" style="35"/>
    <col min="9467" max="9467" width="26.140625" style="35" customWidth="1"/>
    <col min="9468" max="9470" width="10.85546875" style="35" customWidth="1"/>
    <col min="9471" max="9471" width="10.28515625" style="35" customWidth="1"/>
    <col min="9472" max="9472" width="10" style="35" customWidth="1"/>
    <col min="9473" max="9722" width="8.85546875" style="35"/>
    <col min="9723" max="9723" width="26.140625" style="35" customWidth="1"/>
    <col min="9724" max="9726" width="10.85546875" style="35" customWidth="1"/>
    <col min="9727" max="9727" width="10.28515625" style="35" customWidth="1"/>
    <col min="9728" max="9728" width="10" style="35" customWidth="1"/>
    <col min="9729" max="9978" width="8.85546875" style="35"/>
    <col min="9979" max="9979" width="26.140625" style="35" customWidth="1"/>
    <col min="9980" max="9982" width="10.85546875" style="35" customWidth="1"/>
    <col min="9983" max="9983" width="10.28515625" style="35" customWidth="1"/>
    <col min="9984" max="9984" width="10" style="35" customWidth="1"/>
    <col min="9985" max="10234" width="8.85546875" style="35"/>
    <col min="10235" max="10235" width="26.140625" style="35" customWidth="1"/>
    <col min="10236" max="10238" width="10.85546875" style="35" customWidth="1"/>
    <col min="10239" max="10239" width="10.28515625" style="35" customWidth="1"/>
    <col min="10240" max="10240" width="10" style="35" customWidth="1"/>
    <col min="10241" max="10490" width="8.85546875" style="35"/>
    <col min="10491" max="10491" width="26.140625" style="35" customWidth="1"/>
    <col min="10492" max="10494" width="10.85546875" style="35" customWidth="1"/>
    <col min="10495" max="10495" width="10.28515625" style="35" customWidth="1"/>
    <col min="10496" max="10496" width="10" style="35" customWidth="1"/>
    <col min="10497" max="10746" width="8.85546875" style="35"/>
    <col min="10747" max="10747" width="26.140625" style="35" customWidth="1"/>
    <col min="10748" max="10750" width="10.85546875" style="35" customWidth="1"/>
    <col min="10751" max="10751" width="10.28515625" style="35" customWidth="1"/>
    <col min="10752" max="10752" width="10" style="35" customWidth="1"/>
    <col min="10753" max="11002" width="8.85546875" style="35"/>
    <col min="11003" max="11003" width="26.140625" style="35" customWidth="1"/>
    <col min="11004" max="11006" width="10.85546875" style="35" customWidth="1"/>
    <col min="11007" max="11007" width="10.28515625" style="35" customWidth="1"/>
    <col min="11008" max="11008" width="10" style="35" customWidth="1"/>
    <col min="11009" max="11258" width="8.85546875" style="35"/>
    <col min="11259" max="11259" width="26.140625" style="35" customWidth="1"/>
    <col min="11260" max="11262" width="10.85546875" style="35" customWidth="1"/>
    <col min="11263" max="11263" width="10.28515625" style="35" customWidth="1"/>
    <col min="11264" max="11264" width="10" style="35" customWidth="1"/>
    <col min="11265" max="11514" width="8.85546875" style="35"/>
    <col min="11515" max="11515" width="26.140625" style="35" customWidth="1"/>
    <col min="11516" max="11518" width="10.85546875" style="35" customWidth="1"/>
    <col min="11519" max="11519" width="10.28515625" style="35" customWidth="1"/>
    <col min="11520" max="11520" width="10" style="35" customWidth="1"/>
    <col min="11521" max="11770" width="8.85546875" style="35"/>
    <col min="11771" max="11771" width="26.140625" style="35" customWidth="1"/>
    <col min="11772" max="11774" width="10.85546875" style="35" customWidth="1"/>
    <col min="11775" max="11775" width="10.28515625" style="35" customWidth="1"/>
    <col min="11776" max="11776" width="10" style="35" customWidth="1"/>
    <col min="11777" max="12026" width="8.85546875" style="35"/>
    <col min="12027" max="12027" width="26.140625" style="35" customWidth="1"/>
    <col min="12028" max="12030" width="10.85546875" style="35" customWidth="1"/>
    <col min="12031" max="12031" width="10.28515625" style="35" customWidth="1"/>
    <col min="12032" max="12032" width="10" style="35" customWidth="1"/>
    <col min="12033" max="12282" width="8.85546875" style="35"/>
    <col min="12283" max="12283" width="26.140625" style="35" customWidth="1"/>
    <col min="12284" max="12286" width="10.85546875" style="35" customWidth="1"/>
    <col min="12287" max="12287" width="10.28515625" style="35" customWidth="1"/>
    <col min="12288" max="12288" width="10" style="35" customWidth="1"/>
    <col min="12289" max="12538" width="8.85546875" style="35"/>
    <col min="12539" max="12539" width="26.140625" style="35" customWidth="1"/>
    <col min="12540" max="12542" width="10.85546875" style="35" customWidth="1"/>
    <col min="12543" max="12543" width="10.28515625" style="35" customWidth="1"/>
    <col min="12544" max="12544" width="10" style="35" customWidth="1"/>
    <col min="12545" max="12794" width="8.85546875" style="35"/>
    <col min="12795" max="12795" width="26.140625" style="35" customWidth="1"/>
    <col min="12796" max="12798" width="10.85546875" style="35" customWidth="1"/>
    <col min="12799" max="12799" width="10.28515625" style="35" customWidth="1"/>
    <col min="12800" max="12800" width="10" style="35" customWidth="1"/>
    <col min="12801" max="13050" width="8.85546875" style="35"/>
    <col min="13051" max="13051" width="26.140625" style="35" customWidth="1"/>
    <col min="13052" max="13054" width="10.85546875" style="35" customWidth="1"/>
    <col min="13055" max="13055" width="10.28515625" style="35" customWidth="1"/>
    <col min="13056" max="13056" width="10" style="35" customWidth="1"/>
    <col min="13057" max="13306" width="8.85546875" style="35"/>
    <col min="13307" max="13307" width="26.140625" style="35" customWidth="1"/>
    <col min="13308" max="13310" width="10.85546875" style="35" customWidth="1"/>
    <col min="13311" max="13311" width="10.28515625" style="35" customWidth="1"/>
    <col min="13312" max="13312" width="10" style="35" customWidth="1"/>
    <col min="13313" max="13562" width="8.85546875" style="35"/>
    <col min="13563" max="13563" width="26.140625" style="35" customWidth="1"/>
    <col min="13564" max="13566" width="10.85546875" style="35" customWidth="1"/>
    <col min="13567" max="13567" width="10.28515625" style="35" customWidth="1"/>
    <col min="13568" max="13568" width="10" style="35" customWidth="1"/>
    <col min="13569" max="13818" width="8.85546875" style="35"/>
    <col min="13819" max="13819" width="26.140625" style="35" customWidth="1"/>
    <col min="13820" max="13822" width="10.85546875" style="35" customWidth="1"/>
    <col min="13823" max="13823" width="10.28515625" style="35" customWidth="1"/>
    <col min="13824" max="13824" width="10" style="35" customWidth="1"/>
    <col min="13825" max="14074" width="8.85546875" style="35"/>
    <col min="14075" max="14075" width="26.140625" style="35" customWidth="1"/>
    <col min="14076" max="14078" width="10.85546875" style="35" customWidth="1"/>
    <col min="14079" max="14079" width="10.28515625" style="35" customWidth="1"/>
    <col min="14080" max="14080" width="10" style="35" customWidth="1"/>
    <col min="14081" max="14330" width="8.85546875" style="35"/>
    <col min="14331" max="14331" width="26.140625" style="35" customWidth="1"/>
    <col min="14332" max="14334" width="10.85546875" style="35" customWidth="1"/>
    <col min="14335" max="14335" width="10.28515625" style="35" customWidth="1"/>
    <col min="14336" max="14336" width="10" style="35" customWidth="1"/>
    <col min="14337" max="14586" width="8.85546875" style="35"/>
    <col min="14587" max="14587" width="26.140625" style="35" customWidth="1"/>
    <col min="14588" max="14590" width="10.85546875" style="35" customWidth="1"/>
    <col min="14591" max="14591" width="10.28515625" style="35" customWidth="1"/>
    <col min="14592" max="14592" width="10" style="35" customWidth="1"/>
    <col min="14593" max="14842" width="8.85546875" style="35"/>
    <col min="14843" max="14843" width="26.140625" style="35" customWidth="1"/>
    <col min="14844" max="14846" width="10.85546875" style="35" customWidth="1"/>
    <col min="14847" max="14847" width="10.28515625" style="35" customWidth="1"/>
    <col min="14848" max="14848" width="10" style="35" customWidth="1"/>
    <col min="14849" max="15098" width="8.85546875" style="35"/>
    <col min="15099" max="15099" width="26.140625" style="35" customWidth="1"/>
    <col min="15100" max="15102" width="10.85546875" style="35" customWidth="1"/>
    <col min="15103" max="15103" width="10.28515625" style="35" customWidth="1"/>
    <col min="15104" max="15104" width="10" style="35" customWidth="1"/>
    <col min="15105" max="15354" width="8.85546875" style="35"/>
    <col min="15355" max="15355" width="26.140625" style="35" customWidth="1"/>
    <col min="15356" max="15358" width="10.85546875" style="35" customWidth="1"/>
    <col min="15359" max="15359" width="10.28515625" style="35" customWidth="1"/>
    <col min="15360" max="15360" width="10" style="35" customWidth="1"/>
    <col min="15361" max="15610" width="8.85546875" style="35"/>
    <col min="15611" max="15611" width="26.140625" style="35" customWidth="1"/>
    <col min="15612" max="15614" width="10.85546875" style="35" customWidth="1"/>
    <col min="15615" max="15615" width="10.28515625" style="35" customWidth="1"/>
    <col min="15616" max="15616" width="10" style="35" customWidth="1"/>
    <col min="15617" max="15866" width="8.85546875" style="35"/>
    <col min="15867" max="15867" width="26.140625" style="35" customWidth="1"/>
    <col min="15868" max="15870" width="10.85546875" style="35" customWidth="1"/>
    <col min="15871" max="15871" width="10.28515625" style="35" customWidth="1"/>
    <col min="15872" max="15872" width="10" style="35" customWidth="1"/>
    <col min="15873" max="16122" width="8.85546875" style="35"/>
    <col min="16123" max="16123" width="26.140625" style="35" customWidth="1"/>
    <col min="16124" max="16126" width="10.85546875" style="35" customWidth="1"/>
    <col min="16127" max="16127" width="10.28515625" style="35" customWidth="1"/>
    <col min="16128" max="16128" width="10" style="35" customWidth="1"/>
    <col min="16129" max="16384" width="8.85546875" style="35"/>
  </cols>
  <sheetData>
    <row r="1" spans="1:18" ht="18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9"/>
    </row>
    <row r="2" spans="1:18" s="37" customFormat="1" x14ac:dyDescent="0.25">
      <c r="A2" s="36"/>
      <c r="F2" s="38"/>
      <c r="I2" s="39"/>
      <c r="J2" s="39"/>
      <c r="K2" s="39"/>
      <c r="L2" s="39"/>
      <c r="M2" s="59"/>
    </row>
    <row r="3" spans="1:18" s="102" customFormat="1" x14ac:dyDescent="0.25">
      <c r="A3" s="96"/>
      <c r="B3" s="97" t="s">
        <v>1</v>
      </c>
      <c r="C3" s="97" t="s">
        <v>1</v>
      </c>
      <c r="D3" s="97" t="s">
        <v>2</v>
      </c>
      <c r="E3" s="97" t="s">
        <v>2</v>
      </c>
      <c r="F3" s="98" t="s">
        <v>3</v>
      </c>
      <c r="G3" s="95" t="s">
        <v>3</v>
      </c>
      <c r="H3" s="99"/>
      <c r="I3" s="95" t="s">
        <v>46</v>
      </c>
      <c r="J3" s="95" t="s">
        <v>46</v>
      </c>
      <c r="K3" s="95"/>
      <c r="L3" s="95" t="s">
        <v>70</v>
      </c>
      <c r="M3" s="100"/>
      <c r="N3" s="101"/>
      <c r="O3" s="101"/>
    </row>
    <row r="4" spans="1:18" x14ac:dyDescent="0.25">
      <c r="A4" s="40"/>
      <c r="B4" s="41" t="s">
        <v>4</v>
      </c>
      <c r="C4" s="41" t="s">
        <v>5</v>
      </c>
      <c r="D4" s="41" t="s">
        <v>4</v>
      </c>
      <c r="E4" s="41" t="s">
        <v>5</v>
      </c>
      <c r="F4" s="44" t="s">
        <v>4</v>
      </c>
      <c r="G4" s="45" t="s">
        <v>5</v>
      </c>
      <c r="H4" s="46"/>
      <c r="I4" s="42" t="s">
        <v>4</v>
      </c>
      <c r="J4" s="42" t="s">
        <v>95</v>
      </c>
      <c r="K4" s="42"/>
      <c r="L4" s="42" t="s">
        <v>92</v>
      </c>
      <c r="M4" s="60"/>
      <c r="N4" s="43"/>
      <c r="O4" s="43"/>
    </row>
    <row r="5" spans="1:18" x14ac:dyDescent="0.25">
      <c r="A5" s="47" t="s">
        <v>6</v>
      </c>
      <c r="B5" s="48"/>
      <c r="C5" s="48"/>
      <c r="D5" s="48"/>
      <c r="E5" s="48"/>
      <c r="I5" s="62"/>
      <c r="J5" s="62"/>
      <c r="K5" s="90"/>
      <c r="L5" s="62"/>
      <c r="M5" s="84"/>
    </row>
    <row r="6" spans="1:18" x14ac:dyDescent="0.25">
      <c r="A6" s="51"/>
      <c r="B6" s="52"/>
      <c r="C6" s="52"/>
      <c r="D6" s="52"/>
      <c r="E6" s="52"/>
      <c r="I6" s="62"/>
      <c r="J6" s="62"/>
      <c r="K6" s="90"/>
      <c r="L6" s="62"/>
    </row>
    <row r="7" spans="1:18" ht="12" customHeight="1" x14ac:dyDescent="0.25">
      <c r="A7" s="51" t="s">
        <v>7</v>
      </c>
      <c r="B7" s="127">
        <v>155000</v>
      </c>
      <c r="C7" s="127">
        <v>155000</v>
      </c>
      <c r="D7" s="127">
        <v>170000</v>
      </c>
      <c r="E7" s="127"/>
      <c r="F7" s="128">
        <v>190000</v>
      </c>
      <c r="G7" s="129">
        <v>190000</v>
      </c>
      <c r="I7" s="64">
        <v>205000</v>
      </c>
      <c r="J7" s="64">
        <v>205000</v>
      </c>
      <c r="K7" s="91"/>
      <c r="L7" s="64">
        <v>210000</v>
      </c>
      <c r="M7" s="134" t="s">
        <v>113</v>
      </c>
      <c r="N7" s="66"/>
      <c r="R7" s="67"/>
    </row>
    <row r="8" spans="1:18" x14ac:dyDescent="0.25">
      <c r="A8" s="51" t="s">
        <v>8</v>
      </c>
      <c r="B8" s="127">
        <v>1000</v>
      </c>
      <c r="C8" s="127">
        <v>37</v>
      </c>
      <c r="D8" s="127">
        <v>1000</v>
      </c>
      <c r="E8" s="127"/>
      <c r="F8" s="127">
        <v>500</v>
      </c>
      <c r="G8" s="129">
        <v>53</v>
      </c>
      <c r="I8" s="65">
        <v>500</v>
      </c>
      <c r="J8" s="65">
        <v>44.47</v>
      </c>
      <c r="K8" s="68"/>
      <c r="L8" s="65">
        <v>500</v>
      </c>
    </row>
    <row r="9" spans="1:18" x14ac:dyDescent="0.25">
      <c r="A9" s="51" t="s">
        <v>9</v>
      </c>
      <c r="B9" s="127">
        <v>0</v>
      </c>
      <c r="C9" s="127">
        <v>1088</v>
      </c>
      <c r="D9" s="127">
        <v>1100</v>
      </c>
      <c r="E9" s="127"/>
      <c r="F9" s="127">
        <v>1000</v>
      </c>
      <c r="G9" s="129">
        <v>0</v>
      </c>
      <c r="I9" s="65">
        <v>500</v>
      </c>
      <c r="J9" s="65">
        <v>100</v>
      </c>
      <c r="K9" s="68"/>
      <c r="L9" s="65">
        <v>500</v>
      </c>
    </row>
    <row r="10" spans="1:18" ht="13.5" customHeight="1" x14ac:dyDescent="0.25">
      <c r="A10" s="51" t="s">
        <v>10</v>
      </c>
      <c r="B10" s="127">
        <v>400</v>
      </c>
      <c r="C10" s="127">
        <v>0</v>
      </c>
      <c r="D10" s="127">
        <v>400</v>
      </c>
      <c r="E10" s="127"/>
      <c r="F10" s="127">
        <v>0</v>
      </c>
      <c r="G10" s="129">
        <v>0</v>
      </c>
      <c r="I10" s="65">
        <v>100</v>
      </c>
      <c r="J10" s="65">
        <v>0</v>
      </c>
      <c r="K10" s="68"/>
      <c r="L10" s="65">
        <v>100</v>
      </c>
    </row>
    <row r="11" spans="1:18" x14ac:dyDescent="0.25">
      <c r="A11" s="51" t="s">
        <v>11</v>
      </c>
      <c r="B11" s="127">
        <v>0</v>
      </c>
      <c r="C11" s="127">
        <v>1016</v>
      </c>
      <c r="D11" s="127">
        <v>0</v>
      </c>
      <c r="E11" s="127"/>
      <c r="F11" s="127">
        <v>500</v>
      </c>
      <c r="G11" s="129">
        <v>23</v>
      </c>
      <c r="I11" s="65">
        <v>4000</v>
      </c>
      <c r="J11" s="65">
        <v>2047.5</v>
      </c>
      <c r="K11" s="68"/>
      <c r="L11" s="65">
        <v>4000</v>
      </c>
    </row>
    <row r="12" spans="1:18" x14ac:dyDescent="0.25">
      <c r="A12" s="51" t="s">
        <v>93</v>
      </c>
      <c r="B12" s="127">
        <v>700</v>
      </c>
      <c r="C12" s="127">
        <v>716</v>
      </c>
      <c r="D12" s="127">
        <v>725</v>
      </c>
      <c r="E12" s="127"/>
      <c r="F12" s="127">
        <v>750</v>
      </c>
      <c r="G12" s="129">
        <v>550</v>
      </c>
      <c r="I12" s="65">
        <v>10000</v>
      </c>
      <c r="J12" s="65">
        <v>6139.61</v>
      </c>
      <c r="K12" s="68"/>
      <c r="L12" s="65">
        <v>10000</v>
      </c>
    </row>
    <row r="13" spans="1:18" x14ac:dyDescent="0.25">
      <c r="A13" s="51" t="s">
        <v>108</v>
      </c>
      <c r="B13" s="127">
        <v>25</v>
      </c>
      <c r="C13" s="127">
        <v>13</v>
      </c>
      <c r="D13" s="127">
        <v>25</v>
      </c>
      <c r="E13" s="127"/>
      <c r="F13" s="127">
        <v>0</v>
      </c>
      <c r="G13" s="129">
        <v>0</v>
      </c>
      <c r="I13" s="65">
        <v>1750</v>
      </c>
      <c r="J13" s="65">
        <v>2240</v>
      </c>
      <c r="K13" s="68"/>
      <c r="L13" s="65">
        <v>4000</v>
      </c>
    </row>
    <row r="14" spans="1:18" x14ac:dyDescent="0.25">
      <c r="A14" s="51" t="s">
        <v>94</v>
      </c>
      <c r="B14" s="127">
        <v>1750</v>
      </c>
      <c r="C14" s="127">
        <v>2440</v>
      </c>
      <c r="D14" s="127">
        <v>2000</v>
      </c>
      <c r="E14" s="127"/>
      <c r="F14" s="127">
        <v>1750</v>
      </c>
      <c r="G14" s="129">
        <v>2260</v>
      </c>
      <c r="I14" s="65">
        <v>0</v>
      </c>
      <c r="J14" s="65">
        <v>4045.44</v>
      </c>
      <c r="K14" s="68"/>
      <c r="L14" s="65">
        <v>5000</v>
      </c>
    </row>
    <row r="15" spans="1:18" x14ac:dyDescent="0.25">
      <c r="A15" s="51"/>
      <c r="B15" s="127">
        <v>1000</v>
      </c>
      <c r="C15" s="127">
        <v>400</v>
      </c>
      <c r="D15" s="127">
        <v>250</v>
      </c>
      <c r="E15" s="127"/>
      <c r="F15" s="127">
        <v>0</v>
      </c>
      <c r="G15" s="129">
        <v>0</v>
      </c>
      <c r="I15" s="65">
        <v>0</v>
      </c>
      <c r="J15" s="92"/>
      <c r="K15" s="68"/>
      <c r="L15" s="65"/>
    </row>
    <row r="16" spans="1:18" x14ac:dyDescent="0.25">
      <c r="A16" s="51"/>
      <c r="B16" s="127">
        <v>0</v>
      </c>
      <c r="C16" s="127">
        <v>0</v>
      </c>
      <c r="D16" s="127">
        <v>0</v>
      </c>
      <c r="E16" s="127"/>
      <c r="F16" s="127">
        <v>0</v>
      </c>
      <c r="G16" s="129">
        <v>31227</v>
      </c>
      <c r="I16" s="131">
        <v>0</v>
      </c>
      <c r="J16" s="132"/>
      <c r="K16" s="68"/>
      <c r="L16" s="65"/>
    </row>
    <row r="17" spans="1:13" x14ac:dyDescent="0.25">
      <c r="A17" s="51"/>
      <c r="B17" s="127">
        <v>100</v>
      </c>
      <c r="C17" s="127">
        <v>0</v>
      </c>
      <c r="D17" s="127">
        <v>100</v>
      </c>
      <c r="E17" s="127"/>
      <c r="F17" s="127">
        <v>100</v>
      </c>
      <c r="G17" s="129">
        <v>0</v>
      </c>
      <c r="I17" s="131">
        <v>100</v>
      </c>
      <c r="J17" s="132"/>
      <c r="K17" s="68"/>
      <c r="L17" s="65"/>
    </row>
    <row r="18" spans="1:13" x14ac:dyDescent="0.25">
      <c r="A18" s="51"/>
      <c r="B18" s="127">
        <v>0</v>
      </c>
      <c r="C18" s="127">
        <v>0</v>
      </c>
      <c r="D18" s="127">
        <v>0</v>
      </c>
      <c r="E18" s="127"/>
      <c r="F18" s="127">
        <v>1000</v>
      </c>
      <c r="G18" s="129">
        <v>1500</v>
      </c>
      <c r="I18" s="131">
        <f>(4*500)+1000</f>
        <v>3000</v>
      </c>
      <c r="J18" s="132"/>
      <c r="K18" s="68"/>
      <c r="L18" s="65"/>
      <c r="M18" s="84"/>
    </row>
    <row r="19" spans="1:13" x14ac:dyDescent="0.25">
      <c r="A19" s="51"/>
      <c r="B19" s="127">
        <v>1000</v>
      </c>
      <c r="C19" s="127">
        <v>3645</v>
      </c>
      <c r="D19" s="127">
        <v>4000</v>
      </c>
      <c r="E19" s="127"/>
      <c r="F19" s="127">
        <v>4000</v>
      </c>
      <c r="G19" s="129">
        <v>1148</v>
      </c>
      <c r="I19" s="131">
        <v>4000</v>
      </c>
      <c r="J19" s="132"/>
      <c r="K19" s="68"/>
      <c r="L19" s="65"/>
      <c r="M19" s="84"/>
    </row>
    <row r="20" spans="1:13" x14ac:dyDescent="0.25">
      <c r="A20" s="51"/>
      <c r="B20" s="127">
        <v>10000</v>
      </c>
      <c r="C20" s="127">
        <v>13037</v>
      </c>
      <c r="D20" s="127">
        <v>10000</v>
      </c>
      <c r="E20" s="127"/>
      <c r="F20" s="127">
        <v>10000</v>
      </c>
      <c r="G20" s="129">
        <v>16908</v>
      </c>
      <c r="I20" s="131">
        <v>10000</v>
      </c>
      <c r="J20" s="132"/>
      <c r="K20" s="68"/>
      <c r="L20" s="65"/>
      <c r="M20" s="84"/>
    </row>
    <row r="21" spans="1:13" s="17" customFormat="1" x14ac:dyDescent="0.25">
      <c r="A21" s="53" t="s">
        <v>12</v>
      </c>
      <c r="B21" s="70">
        <v>170975</v>
      </c>
      <c r="C21" s="70">
        <v>177392</v>
      </c>
      <c r="D21" s="70">
        <v>189600</v>
      </c>
      <c r="E21" s="70"/>
      <c r="F21" s="70">
        <v>209600</v>
      </c>
      <c r="G21" s="70">
        <v>243669</v>
      </c>
      <c r="H21" s="74"/>
      <c r="I21" s="80">
        <v>227100</v>
      </c>
      <c r="J21" s="108">
        <v>219617.02</v>
      </c>
      <c r="K21" s="103"/>
      <c r="L21" s="108">
        <f>SUM(L7:L20)</f>
        <v>234100</v>
      </c>
      <c r="M21" s="106"/>
    </row>
    <row r="22" spans="1:13" x14ac:dyDescent="0.25">
      <c r="A22" s="36"/>
      <c r="I22" s="81"/>
      <c r="J22" s="92"/>
      <c r="K22" s="68"/>
      <c r="L22" s="65"/>
      <c r="M22" s="84"/>
    </row>
    <row r="23" spans="1:13" x14ac:dyDescent="0.25">
      <c r="A23" s="47" t="s">
        <v>13</v>
      </c>
      <c r="B23" s="48"/>
      <c r="C23" s="48"/>
      <c r="D23" s="48"/>
      <c r="E23" s="48"/>
      <c r="F23" s="55"/>
      <c r="G23" s="48"/>
      <c r="H23" s="48"/>
      <c r="I23" s="81"/>
      <c r="J23" s="92"/>
      <c r="K23" s="68"/>
      <c r="L23" s="65"/>
      <c r="M23" s="84"/>
    </row>
    <row r="24" spans="1:13" x14ac:dyDescent="0.25">
      <c r="A24" s="51"/>
      <c r="B24" s="52"/>
      <c r="C24" s="52"/>
      <c r="D24" s="52"/>
      <c r="E24" s="52"/>
      <c r="I24" s="81"/>
      <c r="J24" s="92"/>
      <c r="K24" s="68"/>
      <c r="L24" s="65"/>
      <c r="M24" s="84"/>
    </row>
    <row r="25" spans="1:13" x14ac:dyDescent="0.25">
      <c r="A25" s="51" t="s">
        <v>14</v>
      </c>
      <c r="B25" s="127">
        <v>102920</v>
      </c>
      <c r="C25" s="127">
        <v>68043</v>
      </c>
      <c r="D25" s="127">
        <v>100050</v>
      </c>
      <c r="E25" s="127"/>
      <c r="F25" s="127">
        <v>104400</v>
      </c>
      <c r="G25" s="129">
        <v>65578</v>
      </c>
      <c r="I25" s="133">
        <f>'Open Spaces'!I24</f>
        <v>116100</v>
      </c>
      <c r="J25" s="132"/>
      <c r="K25" s="68"/>
      <c r="L25" s="65">
        <v>144100</v>
      </c>
      <c r="M25" s="84"/>
    </row>
    <row r="26" spans="1:13" x14ac:dyDescent="0.25">
      <c r="A26" s="51" t="s">
        <v>15</v>
      </c>
      <c r="B26" s="127">
        <v>27100</v>
      </c>
      <c r="C26" s="127">
        <v>31188</v>
      </c>
      <c r="D26" s="127">
        <v>31700</v>
      </c>
      <c r="E26" s="127"/>
      <c r="F26" s="127">
        <v>53100</v>
      </c>
      <c r="G26" s="129">
        <v>42750</v>
      </c>
      <c r="I26" s="133">
        <f>Admin!I26</f>
        <v>35950</v>
      </c>
      <c r="J26" s="132"/>
      <c r="K26" s="68"/>
      <c r="L26" s="65">
        <v>34850</v>
      </c>
      <c r="M26" s="84"/>
    </row>
    <row r="27" spans="1:13" x14ac:dyDescent="0.25">
      <c r="A27" s="51" t="s">
        <v>16</v>
      </c>
      <c r="B27" s="127">
        <v>32500</v>
      </c>
      <c r="C27" s="127">
        <v>18827</v>
      </c>
      <c r="D27" s="127">
        <v>35000</v>
      </c>
      <c r="E27" s="127"/>
      <c r="F27" s="127">
        <v>37000</v>
      </c>
      <c r="G27" s="129">
        <v>25800</v>
      </c>
      <c r="I27" s="133">
        <f>Staffing!I9</f>
        <v>38110</v>
      </c>
      <c r="J27" s="132"/>
      <c r="K27" s="68"/>
      <c r="L27" s="65">
        <v>45000</v>
      </c>
      <c r="M27" s="84"/>
    </row>
    <row r="28" spans="1:13" x14ac:dyDescent="0.25">
      <c r="A28" s="56" t="s">
        <v>17</v>
      </c>
      <c r="B28" s="130"/>
      <c r="C28" s="130"/>
      <c r="D28" s="130">
        <v>66000</v>
      </c>
      <c r="E28" s="130"/>
      <c r="F28" s="127">
        <v>26000</v>
      </c>
      <c r="G28" s="130"/>
      <c r="H28" s="54"/>
      <c r="I28" s="133">
        <f>Projects!H21</f>
        <v>31765</v>
      </c>
      <c r="J28" s="132"/>
      <c r="K28" s="68"/>
      <c r="L28" s="65">
        <v>23500</v>
      </c>
      <c r="M28" s="84"/>
    </row>
    <row r="29" spans="1:13" x14ac:dyDescent="0.25">
      <c r="B29" s="69"/>
      <c r="C29" s="69"/>
      <c r="D29" s="69"/>
      <c r="E29" s="69"/>
      <c r="F29" s="71"/>
      <c r="G29" s="69"/>
      <c r="I29" s="81"/>
      <c r="J29" s="92"/>
      <c r="K29" s="68"/>
      <c r="L29" s="65"/>
      <c r="M29" s="84"/>
    </row>
    <row r="30" spans="1:13" s="17" customFormat="1" x14ac:dyDescent="0.25">
      <c r="A30" s="57" t="s">
        <v>18</v>
      </c>
      <c r="B30" s="72">
        <v>171020</v>
      </c>
      <c r="C30" s="72">
        <v>127967</v>
      </c>
      <c r="D30" s="72">
        <v>232750</v>
      </c>
      <c r="E30" s="72"/>
      <c r="F30" s="72">
        <v>220500</v>
      </c>
      <c r="G30" s="72">
        <v>142840</v>
      </c>
      <c r="H30" s="75"/>
      <c r="I30" s="82">
        <v>213475</v>
      </c>
      <c r="J30" s="93"/>
      <c r="K30" s="104"/>
      <c r="L30" s="76">
        <f>SUM(L25:L28)</f>
        <v>247450</v>
      </c>
      <c r="M30" s="106"/>
    </row>
    <row r="31" spans="1:13" s="17" customFormat="1" x14ac:dyDescent="0.25">
      <c r="A31" s="58" t="s">
        <v>19</v>
      </c>
      <c r="B31" s="73">
        <v>-45</v>
      </c>
      <c r="C31" s="73"/>
      <c r="D31" s="73">
        <v>-43150</v>
      </c>
      <c r="E31" s="73"/>
      <c r="F31" s="73">
        <v>10900</v>
      </c>
      <c r="G31" s="73">
        <v>100829</v>
      </c>
      <c r="H31" s="77"/>
      <c r="I31" s="83">
        <f>I21-I30</f>
        <v>13625</v>
      </c>
      <c r="J31" s="94"/>
      <c r="K31" s="105"/>
      <c r="L31" s="109">
        <f>L21-L30</f>
        <v>-13350</v>
      </c>
      <c r="M31" s="107"/>
    </row>
    <row r="32" spans="1:13" x14ac:dyDescent="0.25">
      <c r="M32" s="84"/>
    </row>
    <row r="34" spans="1:1" x14ac:dyDescent="0.25">
      <c r="A34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K28" sqref="K28"/>
    </sheetView>
  </sheetViews>
  <sheetFormatPr defaultRowHeight="15" x14ac:dyDescent="0.25"/>
  <cols>
    <col min="1" max="1" width="31.42578125" style="8" customWidth="1"/>
    <col min="2" max="2" width="11.5703125" style="8" bestFit="1" customWidth="1"/>
    <col min="3" max="3" width="3" style="8" customWidth="1"/>
    <col min="4" max="4" width="11.5703125" style="8" bestFit="1" customWidth="1"/>
    <col min="5" max="5" width="2.5703125" style="8" customWidth="1"/>
    <col min="6" max="6" width="11.5703125" style="8" bestFit="1" customWidth="1"/>
    <col min="7" max="7" width="11.5703125" style="8" customWidth="1"/>
    <col min="8" max="8" width="2.85546875" style="8" customWidth="1"/>
    <col min="9" max="9" width="11.5703125" style="8" bestFit="1" customWidth="1"/>
    <col min="10" max="11" width="11.42578125" style="8" customWidth="1"/>
    <col min="12" max="12" width="2.42578125" style="8" customWidth="1"/>
    <col min="13" max="13" width="11.5703125" style="8" customWidth="1"/>
    <col min="14" max="14" width="65.140625" style="119" customWidth="1"/>
    <col min="15" max="263" width="9.140625" style="8"/>
    <col min="264" max="264" width="31.42578125" style="8" customWidth="1"/>
    <col min="265" max="269" width="9.140625" style="8"/>
    <col min="270" max="270" width="77.7109375" style="8" customWidth="1"/>
    <col min="271" max="519" width="9.140625" style="8"/>
    <col min="520" max="520" width="31.42578125" style="8" customWidth="1"/>
    <col min="521" max="525" width="9.140625" style="8"/>
    <col min="526" max="526" width="77.7109375" style="8" customWidth="1"/>
    <col min="527" max="775" width="9.140625" style="8"/>
    <col min="776" max="776" width="31.42578125" style="8" customWidth="1"/>
    <col min="777" max="781" width="9.140625" style="8"/>
    <col min="782" max="782" width="77.7109375" style="8" customWidth="1"/>
    <col min="783" max="1031" width="9.140625" style="8"/>
    <col min="1032" max="1032" width="31.42578125" style="8" customWidth="1"/>
    <col min="1033" max="1037" width="9.140625" style="8"/>
    <col min="1038" max="1038" width="77.7109375" style="8" customWidth="1"/>
    <col min="1039" max="1287" width="9.140625" style="8"/>
    <col min="1288" max="1288" width="31.42578125" style="8" customWidth="1"/>
    <col min="1289" max="1293" width="9.140625" style="8"/>
    <col min="1294" max="1294" width="77.7109375" style="8" customWidth="1"/>
    <col min="1295" max="1543" width="9.140625" style="8"/>
    <col min="1544" max="1544" width="31.42578125" style="8" customWidth="1"/>
    <col min="1545" max="1549" width="9.140625" style="8"/>
    <col min="1550" max="1550" width="77.7109375" style="8" customWidth="1"/>
    <col min="1551" max="1799" width="9.140625" style="8"/>
    <col min="1800" max="1800" width="31.42578125" style="8" customWidth="1"/>
    <col min="1801" max="1805" width="9.140625" style="8"/>
    <col min="1806" max="1806" width="77.7109375" style="8" customWidth="1"/>
    <col min="1807" max="2055" width="9.140625" style="8"/>
    <col min="2056" max="2056" width="31.42578125" style="8" customWidth="1"/>
    <col min="2057" max="2061" width="9.140625" style="8"/>
    <col min="2062" max="2062" width="77.7109375" style="8" customWidth="1"/>
    <col min="2063" max="2311" width="9.140625" style="8"/>
    <col min="2312" max="2312" width="31.42578125" style="8" customWidth="1"/>
    <col min="2313" max="2317" width="9.140625" style="8"/>
    <col min="2318" max="2318" width="77.7109375" style="8" customWidth="1"/>
    <col min="2319" max="2567" width="9.140625" style="8"/>
    <col min="2568" max="2568" width="31.42578125" style="8" customWidth="1"/>
    <col min="2569" max="2573" width="9.140625" style="8"/>
    <col min="2574" max="2574" width="77.7109375" style="8" customWidth="1"/>
    <col min="2575" max="2823" width="9.140625" style="8"/>
    <col min="2824" max="2824" width="31.42578125" style="8" customWidth="1"/>
    <col min="2825" max="2829" width="9.140625" style="8"/>
    <col min="2830" max="2830" width="77.7109375" style="8" customWidth="1"/>
    <col min="2831" max="3079" width="9.140625" style="8"/>
    <col min="3080" max="3080" width="31.42578125" style="8" customWidth="1"/>
    <col min="3081" max="3085" width="9.140625" style="8"/>
    <col min="3086" max="3086" width="77.7109375" style="8" customWidth="1"/>
    <col min="3087" max="3335" width="9.140625" style="8"/>
    <col min="3336" max="3336" width="31.42578125" style="8" customWidth="1"/>
    <col min="3337" max="3341" width="9.140625" style="8"/>
    <col min="3342" max="3342" width="77.7109375" style="8" customWidth="1"/>
    <col min="3343" max="3591" width="9.140625" style="8"/>
    <col min="3592" max="3592" width="31.42578125" style="8" customWidth="1"/>
    <col min="3593" max="3597" width="9.140625" style="8"/>
    <col min="3598" max="3598" width="77.7109375" style="8" customWidth="1"/>
    <col min="3599" max="3847" width="9.140625" style="8"/>
    <col min="3848" max="3848" width="31.42578125" style="8" customWidth="1"/>
    <col min="3849" max="3853" width="9.140625" style="8"/>
    <col min="3854" max="3854" width="77.7109375" style="8" customWidth="1"/>
    <col min="3855" max="4103" width="9.140625" style="8"/>
    <col min="4104" max="4104" width="31.42578125" style="8" customWidth="1"/>
    <col min="4105" max="4109" width="9.140625" style="8"/>
    <col min="4110" max="4110" width="77.7109375" style="8" customWidth="1"/>
    <col min="4111" max="4359" width="9.140625" style="8"/>
    <col min="4360" max="4360" width="31.42578125" style="8" customWidth="1"/>
    <col min="4361" max="4365" width="9.140625" style="8"/>
    <col min="4366" max="4366" width="77.7109375" style="8" customWidth="1"/>
    <col min="4367" max="4615" width="9.140625" style="8"/>
    <col min="4616" max="4616" width="31.42578125" style="8" customWidth="1"/>
    <col min="4617" max="4621" width="9.140625" style="8"/>
    <col min="4622" max="4622" width="77.7109375" style="8" customWidth="1"/>
    <col min="4623" max="4871" width="9.140625" style="8"/>
    <col min="4872" max="4872" width="31.42578125" style="8" customWidth="1"/>
    <col min="4873" max="4877" width="9.140625" style="8"/>
    <col min="4878" max="4878" width="77.7109375" style="8" customWidth="1"/>
    <col min="4879" max="5127" width="9.140625" style="8"/>
    <col min="5128" max="5128" width="31.42578125" style="8" customWidth="1"/>
    <col min="5129" max="5133" width="9.140625" style="8"/>
    <col min="5134" max="5134" width="77.7109375" style="8" customWidth="1"/>
    <col min="5135" max="5383" width="9.140625" style="8"/>
    <col min="5384" max="5384" width="31.42578125" style="8" customWidth="1"/>
    <col min="5385" max="5389" width="9.140625" style="8"/>
    <col min="5390" max="5390" width="77.7109375" style="8" customWidth="1"/>
    <col min="5391" max="5639" width="9.140625" style="8"/>
    <col min="5640" max="5640" width="31.42578125" style="8" customWidth="1"/>
    <col min="5641" max="5645" width="9.140625" style="8"/>
    <col min="5646" max="5646" width="77.7109375" style="8" customWidth="1"/>
    <col min="5647" max="5895" width="9.140625" style="8"/>
    <col min="5896" max="5896" width="31.42578125" style="8" customWidth="1"/>
    <col min="5897" max="5901" width="9.140625" style="8"/>
    <col min="5902" max="5902" width="77.7109375" style="8" customWidth="1"/>
    <col min="5903" max="6151" width="9.140625" style="8"/>
    <col min="6152" max="6152" width="31.42578125" style="8" customWidth="1"/>
    <col min="6153" max="6157" width="9.140625" style="8"/>
    <col min="6158" max="6158" width="77.7109375" style="8" customWidth="1"/>
    <col min="6159" max="6407" width="9.140625" style="8"/>
    <col min="6408" max="6408" width="31.42578125" style="8" customWidth="1"/>
    <col min="6409" max="6413" width="9.140625" style="8"/>
    <col min="6414" max="6414" width="77.7109375" style="8" customWidth="1"/>
    <col min="6415" max="6663" width="9.140625" style="8"/>
    <col min="6664" max="6664" width="31.42578125" style="8" customWidth="1"/>
    <col min="6665" max="6669" width="9.140625" style="8"/>
    <col min="6670" max="6670" width="77.7109375" style="8" customWidth="1"/>
    <col min="6671" max="6919" width="9.140625" style="8"/>
    <col min="6920" max="6920" width="31.42578125" style="8" customWidth="1"/>
    <col min="6921" max="6925" width="9.140625" style="8"/>
    <col min="6926" max="6926" width="77.7109375" style="8" customWidth="1"/>
    <col min="6927" max="7175" width="9.140625" style="8"/>
    <col min="7176" max="7176" width="31.42578125" style="8" customWidth="1"/>
    <col min="7177" max="7181" width="9.140625" style="8"/>
    <col min="7182" max="7182" width="77.7109375" style="8" customWidth="1"/>
    <col min="7183" max="7431" width="9.140625" style="8"/>
    <col min="7432" max="7432" width="31.42578125" style="8" customWidth="1"/>
    <col min="7433" max="7437" width="9.140625" style="8"/>
    <col min="7438" max="7438" width="77.7109375" style="8" customWidth="1"/>
    <col min="7439" max="7687" width="9.140625" style="8"/>
    <col min="7688" max="7688" width="31.42578125" style="8" customWidth="1"/>
    <col min="7689" max="7693" width="9.140625" style="8"/>
    <col min="7694" max="7694" width="77.7109375" style="8" customWidth="1"/>
    <col min="7695" max="7943" width="9.140625" style="8"/>
    <col min="7944" max="7944" width="31.42578125" style="8" customWidth="1"/>
    <col min="7945" max="7949" width="9.140625" style="8"/>
    <col min="7950" max="7950" width="77.7109375" style="8" customWidth="1"/>
    <col min="7951" max="8199" width="9.140625" style="8"/>
    <col min="8200" max="8200" width="31.42578125" style="8" customWidth="1"/>
    <col min="8201" max="8205" width="9.140625" style="8"/>
    <col min="8206" max="8206" width="77.7109375" style="8" customWidth="1"/>
    <col min="8207" max="8455" width="9.140625" style="8"/>
    <col min="8456" max="8456" width="31.42578125" style="8" customWidth="1"/>
    <col min="8457" max="8461" width="9.140625" style="8"/>
    <col min="8462" max="8462" width="77.7109375" style="8" customWidth="1"/>
    <col min="8463" max="8711" width="9.140625" style="8"/>
    <col min="8712" max="8712" width="31.42578125" style="8" customWidth="1"/>
    <col min="8713" max="8717" width="9.140625" style="8"/>
    <col min="8718" max="8718" width="77.7109375" style="8" customWidth="1"/>
    <col min="8719" max="8967" width="9.140625" style="8"/>
    <col min="8968" max="8968" width="31.42578125" style="8" customWidth="1"/>
    <col min="8969" max="8973" width="9.140625" style="8"/>
    <col min="8974" max="8974" width="77.7109375" style="8" customWidth="1"/>
    <col min="8975" max="9223" width="9.140625" style="8"/>
    <col min="9224" max="9224" width="31.42578125" style="8" customWidth="1"/>
    <col min="9225" max="9229" width="9.140625" style="8"/>
    <col min="9230" max="9230" width="77.7109375" style="8" customWidth="1"/>
    <col min="9231" max="9479" width="9.140625" style="8"/>
    <col min="9480" max="9480" width="31.42578125" style="8" customWidth="1"/>
    <col min="9481" max="9485" width="9.140625" style="8"/>
    <col min="9486" max="9486" width="77.7109375" style="8" customWidth="1"/>
    <col min="9487" max="9735" width="9.140625" style="8"/>
    <col min="9736" max="9736" width="31.42578125" style="8" customWidth="1"/>
    <col min="9737" max="9741" width="9.140625" style="8"/>
    <col min="9742" max="9742" width="77.7109375" style="8" customWidth="1"/>
    <col min="9743" max="9991" width="9.140625" style="8"/>
    <col min="9992" max="9992" width="31.42578125" style="8" customWidth="1"/>
    <col min="9993" max="9997" width="9.140625" style="8"/>
    <col min="9998" max="9998" width="77.7109375" style="8" customWidth="1"/>
    <col min="9999" max="10247" width="9.140625" style="8"/>
    <col min="10248" max="10248" width="31.42578125" style="8" customWidth="1"/>
    <col min="10249" max="10253" width="9.140625" style="8"/>
    <col min="10254" max="10254" width="77.7109375" style="8" customWidth="1"/>
    <col min="10255" max="10503" width="9.140625" style="8"/>
    <col min="10504" max="10504" width="31.42578125" style="8" customWidth="1"/>
    <col min="10505" max="10509" width="9.140625" style="8"/>
    <col min="10510" max="10510" width="77.7109375" style="8" customWidth="1"/>
    <col min="10511" max="10759" width="9.140625" style="8"/>
    <col min="10760" max="10760" width="31.42578125" style="8" customWidth="1"/>
    <col min="10761" max="10765" width="9.140625" style="8"/>
    <col min="10766" max="10766" width="77.7109375" style="8" customWidth="1"/>
    <col min="10767" max="11015" width="9.140625" style="8"/>
    <col min="11016" max="11016" width="31.42578125" style="8" customWidth="1"/>
    <col min="11017" max="11021" width="9.140625" style="8"/>
    <col min="11022" max="11022" width="77.7109375" style="8" customWidth="1"/>
    <col min="11023" max="11271" width="9.140625" style="8"/>
    <col min="11272" max="11272" width="31.42578125" style="8" customWidth="1"/>
    <col min="11273" max="11277" width="9.140625" style="8"/>
    <col min="11278" max="11278" width="77.7109375" style="8" customWidth="1"/>
    <col min="11279" max="11527" width="9.140625" style="8"/>
    <col min="11528" max="11528" width="31.42578125" style="8" customWidth="1"/>
    <col min="11529" max="11533" width="9.140625" style="8"/>
    <col min="11534" max="11534" width="77.7109375" style="8" customWidth="1"/>
    <col min="11535" max="11783" width="9.140625" style="8"/>
    <col min="11784" max="11784" width="31.42578125" style="8" customWidth="1"/>
    <col min="11785" max="11789" width="9.140625" style="8"/>
    <col min="11790" max="11790" width="77.7109375" style="8" customWidth="1"/>
    <col min="11791" max="12039" width="9.140625" style="8"/>
    <col min="12040" max="12040" width="31.42578125" style="8" customWidth="1"/>
    <col min="12041" max="12045" width="9.140625" style="8"/>
    <col min="12046" max="12046" width="77.7109375" style="8" customWidth="1"/>
    <col min="12047" max="12295" width="9.140625" style="8"/>
    <col min="12296" max="12296" width="31.42578125" style="8" customWidth="1"/>
    <col min="12297" max="12301" width="9.140625" style="8"/>
    <col min="12302" max="12302" width="77.7109375" style="8" customWidth="1"/>
    <col min="12303" max="12551" width="9.140625" style="8"/>
    <col min="12552" max="12552" width="31.42578125" style="8" customWidth="1"/>
    <col min="12553" max="12557" width="9.140625" style="8"/>
    <col min="12558" max="12558" width="77.7109375" style="8" customWidth="1"/>
    <col min="12559" max="12807" width="9.140625" style="8"/>
    <col min="12808" max="12808" width="31.42578125" style="8" customWidth="1"/>
    <col min="12809" max="12813" width="9.140625" style="8"/>
    <col min="12814" max="12814" width="77.7109375" style="8" customWidth="1"/>
    <col min="12815" max="13063" width="9.140625" style="8"/>
    <col min="13064" max="13064" width="31.42578125" style="8" customWidth="1"/>
    <col min="13065" max="13069" width="9.140625" style="8"/>
    <col min="13070" max="13070" width="77.7109375" style="8" customWidth="1"/>
    <col min="13071" max="13319" width="9.140625" style="8"/>
    <col min="13320" max="13320" width="31.42578125" style="8" customWidth="1"/>
    <col min="13321" max="13325" width="9.140625" style="8"/>
    <col min="13326" max="13326" width="77.7109375" style="8" customWidth="1"/>
    <col min="13327" max="13575" width="9.140625" style="8"/>
    <col min="13576" max="13576" width="31.42578125" style="8" customWidth="1"/>
    <col min="13577" max="13581" width="9.140625" style="8"/>
    <col min="13582" max="13582" width="77.7109375" style="8" customWidth="1"/>
    <col min="13583" max="13831" width="9.140625" style="8"/>
    <col min="13832" max="13832" width="31.42578125" style="8" customWidth="1"/>
    <col min="13833" max="13837" width="9.140625" style="8"/>
    <col min="13838" max="13838" width="77.7109375" style="8" customWidth="1"/>
    <col min="13839" max="14087" width="9.140625" style="8"/>
    <col min="14088" max="14088" width="31.42578125" style="8" customWidth="1"/>
    <col min="14089" max="14093" width="9.140625" style="8"/>
    <col min="14094" max="14094" width="77.7109375" style="8" customWidth="1"/>
    <col min="14095" max="14343" width="9.140625" style="8"/>
    <col min="14344" max="14344" width="31.42578125" style="8" customWidth="1"/>
    <col min="14345" max="14349" width="9.140625" style="8"/>
    <col min="14350" max="14350" width="77.7109375" style="8" customWidth="1"/>
    <col min="14351" max="14599" width="9.140625" style="8"/>
    <col min="14600" max="14600" width="31.42578125" style="8" customWidth="1"/>
    <col min="14601" max="14605" width="9.140625" style="8"/>
    <col min="14606" max="14606" width="77.7109375" style="8" customWidth="1"/>
    <col min="14607" max="14855" width="9.140625" style="8"/>
    <col min="14856" max="14856" width="31.42578125" style="8" customWidth="1"/>
    <col min="14857" max="14861" width="9.140625" style="8"/>
    <col min="14862" max="14862" width="77.7109375" style="8" customWidth="1"/>
    <col min="14863" max="15111" width="9.140625" style="8"/>
    <col min="15112" max="15112" width="31.42578125" style="8" customWidth="1"/>
    <col min="15113" max="15117" width="9.140625" style="8"/>
    <col min="15118" max="15118" width="77.7109375" style="8" customWidth="1"/>
    <col min="15119" max="15367" width="9.140625" style="8"/>
    <col min="15368" max="15368" width="31.42578125" style="8" customWidth="1"/>
    <col min="15369" max="15373" width="9.140625" style="8"/>
    <col min="15374" max="15374" width="77.7109375" style="8" customWidth="1"/>
    <col min="15375" max="15623" width="9.140625" style="8"/>
    <col min="15624" max="15624" width="31.42578125" style="8" customWidth="1"/>
    <col min="15625" max="15629" width="9.140625" style="8"/>
    <col min="15630" max="15630" width="77.7109375" style="8" customWidth="1"/>
    <col min="15631" max="15879" width="9.140625" style="8"/>
    <col min="15880" max="15880" width="31.42578125" style="8" customWidth="1"/>
    <col min="15881" max="15885" width="9.140625" style="8"/>
    <col min="15886" max="15886" width="77.7109375" style="8" customWidth="1"/>
    <col min="15887" max="16135" width="9.140625" style="8"/>
    <col min="16136" max="16136" width="31.42578125" style="8" customWidth="1"/>
    <col min="16137" max="16141" width="9.140625" style="8"/>
    <col min="16142" max="16142" width="77.7109375" style="8" customWidth="1"/>
    <col min="16143" max="16384" width="9.140625" style="8"/>
  </cols>
  <sheetData>
    <row r="1" spans="1:14" x14ac:dyDescent="0.25">
      <c r="A1" s="147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x14ac:dyDescent="0.2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</row>
    <row r="3" spans="1:14" x14ac:dyDescent="0.25">
      <c r="A3" s="13" t="s">
        <v>21</v>
      </c>
      <c r="B3" s="13" t="s">
        <v>1</v>
      </c>
      <c r="C3" s="13"/>
      <c r="D3" s="13" t="s">
        <v>2</v>
      </c>
      <c r="E3" s="13"/>
      <c r="F3" s="13" t="s">
        <v>3</v>
      </c>
      <c r="G3" s="13" t="s">
        <v>3</v>
      </c>
      <c r="H3" s="13"/>
      <c r="I3" s="13" t="s">
        <v>46</v>
      </c>
      <c r="J3" s="13" t="s">
        <v>46</v>
      </c>
      <c r="K3" s="13" t="s">
        <v>46</v>
      </c>
      <c r="L3" s="13"/>
      <c r="M3" s="13" t="s">
        <v>70</v>
      </c>
      <c r="N3" s="120"/>
    </row>
    <row r="4" spans="1:14" x14ac:dyDescent="0.25">
      <c r="A4" s="12"/>
      <c r="B4" s="14" t="s">
        <v>4</v>
      </c>
      <c r="C4" s="14"/>
      <c r="D4" s="14" t="s">
        <v>4</v>
      </c>
      <c r="E4" s="14"/>
      <c r="F4" s="14" t="s">
        <v>4</v>
      </c>
      <c r="G4" s="14" t="s">
        <v>5</v>
      </c>
      <c r="H4" s="14"/>
      <c r="I4" s="14" t="s">
        <v>4</v>
      </c>
      <c r="J4" s="14" t="s">
        <v>100</v>
      </c>
      <c r="K4" s="14" t="s">
        <v>5</v>
      </c>
      <c r="L4" s="14"/>
      <c r="M4" s="14" t="s">
        <v>4</v>
      </c>
      <c r="N4" s="121"/>
    </row>
    <row r="5" spans="1:14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3"/>
    </row>
    <row r="6" spans="1:14" ht="45" x14ac:dyDescent="0.25">
      <c r="A6" s="16" t="s">
        <v>61</v>
      </c>
      <c r="B6" s="124">
        <v>3500</v>
      </c>
      <c r="C6" s="124"/>
      <c r="D6" s="124">
        <v>3500</v>
      </c>
      <c r="E6" s="124"/>
      <c r="F6" s="124">
        <v>3000</v>
      </c>
      <c r="G6" s="124">
        <v>1013</v>
      </c>
      <c r="H6" s="63"/>
      <c r="I6" s="63">
        <v>10000</v>
      </c>
      <c r="J6" s="63"/>
      <c r="K6" s="63"/>
      <c r="L6" s="63"/>
      <c r="M6" s="63">
        <v>10000</v>
      </c>
      <c r="N6" s="23" t="s">
        <v>116</v>
      </c>
    </row>
    <row r="7" spans="1:14" x14ac:dyDescent="0.25">
      <c r="A7" s="16" t="s">
        <v>84</v>
      </c>
      <c r="B7" s="124">
        <v>3000</v>
      </c>
      <c r="C7" s="124"/>
      <c r="D7" s="124">
        <v>3300</v>
      </c>
      <c r="E7" s="124"/>
      <c r="F7" s="124">
        <v>3300</v>
      </c>
      <c r="G7" s="124">
        <v>3331</v>
      </c>
      <c r="H7" s="63"/>
      <c r="I7" s="63">
        <v>0</v>
      </c>
      <c r="J7" s="63"/>
      <c r="K7" s="63"/>
      <c r="L7" s="63"/>
      <c r="M7" s="63">
        <v>0</v>
      </c>
      <c r="N7" s="23" t="s">
        <v>117</v>
      </c>
    </row>
    <row r="8" spans="1:14" x14ac:dyDescent="0.25">
      <c r="A8" s="16" t="s">
        <v>85</v>
      </c>
      <c r="B8" s="124">
        <v>12000</v>
      </c>
      <c r="C8" s="124"/>
      <c r="D8" s="124">
        <v>9000</v>
      </c>
      <c r="E8" s="124"/>
      <c r="F8" s="124">
        <v>9000</v>
      </c>
      <c r="G8" s="124">
        <v>3508</v>
      </c>
      <c r="H8" s="63"/>
      <c r="I8" s="63">
        <v>3000</v>
      </c>
      <c r="J8" s="63"/>
      <c r="K8" s="63"/>
      <c r="L8" s="63"/>
      <c r="M8" s="63">
        <v>3000</v>
      </c>
      <c r="N8" s="23" t="s">
        <v>118</v>
      </c>
    </row>
    <row r="9" spans="1:14" x14ac:dyDescent="0.25">
      <c r="A9" s="16" t="s">
        <v>25</v>
      </c>
      <c r="B9" s="124">
        <v>10000</v>
      </c>
      <c r="C9" s="124"/>
      <c r="D9" s="124">
        <v>10000</v>
      </c>
      <c r="E9" s="124"/>
      <c r="F9" s="124">
        <v>10000</v>
      </c>
      <c r="G9" s="124">
        <v>5323</v>
      </c>
      <c r="H9" s="63"/>
      <c r="I9" s="63">
        <v>5000</v>
      </c>
      <c r="J9" s="63"/>
      <c r="K9" s="63"/>
      <c r="L9" s="63"/>
      <c r="M9" s="63">
        <v>0</v>
      </c>
      <c r="N9" s="23"/>
    </row>
    <row r="10" spans="1:14" ht="30" x14ac:dyDescent="0.25">
      <c r="A10" s="16" t="s">
        <v>26</v>
      </c>
      <c r="B10" s="124">
        <v>500</v>
      </c>
      <c r="C10" s="124"/>
      <c r="D10" s="124">
        <v>0</v>
      </c>
      <c r="E10" s="124"/>
      <c r="F10" s="124">
        <v>0</v>
      </c>
      <c r="G10" s="124">
        <v>0</v>
      </c>
      <c r="H10" s="63"/>
      <c r="I10" s="63">
        <v>11000</v>
      </c>
      <c r="J10" s="63"/>
      <c r="K10" s="63"/>
      <c r="L10" s="63"/>
      <c r="M10" s="63">
        <v>27000</v>
      </c>
      <c r="N10" s="23" t="s">
        <v>119</v>
      </c>
    </row>
    <row r="11" spans="1:14" ht="30" x14ac:dyDescent="0.25">
      <c r="A11" s="16" t="s">
        <v>86</v>
      </c>
      <c r="B11" s="124">
        <v>2000</v>
      </c>
      <c r="C11" s="124"/>
      <c r="D11" s="124">
        <v>2000</v>
      </c>
      <c r="E11" s="124"/>
      <c r="F11" s="124">
        <v>2000</v>
      </c>
      <c r="G11" s="124">
        <v>0</v>
      </c>
      <c r="H11" s="63"/>
      <c r="I11" s="63">
        <v>28500</v>
      </c>
      <c r="J11" s="63"/>
      <c r="K11" s="63"/>
      <c r="L11" s="63"/>
      <c r="M11" s="63">
        <v>33000</v>
      </c>
      <c r="N11" s="23" t="s">
        <v>119</v>
      </c>
    </row>
    <row r="12" spans="1:14" x14ac:dyDescent="0.25">
      <c r="A12" s="16" t="s">
        <v>87</v>
      </c>
      <c r="B12" s="124">
        <v>15000</v>
      </c>
      <c r="C12" s="124"/>
      <c r="D12" s="124">
        <v>2000</v>
      </c>
      <c r="E12" s="124"/>
      <c r="F12" s="124">
        <v>2000</v>
      </c>
      <c r="G12" s="124">
        <v>1376</v>
      </c>
      <c r="H12" s="63"/>
      <c r="I12" s="63">
        <v>7500</v>
      </c>
      <c r="J12" s="63">
        <v>2000</v>
      </c>
      <c r="K12" s="63"/>
      <c r="L12" s="63"/>
      <c r="M12" s="63">
        <v>5000</v>
      </c>
      <c r="N12" s="23" t="s">
        <v>120</v>
      </c>
    </row>
    <row r="13" spans="1:14" x14ac:dyDescent="0.25">
      <c r="A13" s="16" t="s">
        <v>58</v>
      </c>
      <c r="B13" s="124">
        <v>4670</v>
      </c>
      <c r="C13" s="124"/>
      <c r="D13" s="124">
        <v>5000</v>
      </c>
      <c r="E13" s="124"/>
      <c r="F13" s="124">
        <v>5000</v>
      </c>
      <c r="G13" s="124">
        <v>3015</v>
      </c>
      <c r="H13" s="63"/>
      <c r="I13" s="63">
        <v>15000</v>
      </c>
      <c r="J13" s="63"/>
      <c r="K13" s="63"/>
      <c r="L13" s="63"/>
      <c r="M13" s="63">
        <v>30000</v>
      </c>
      <c r="N13" s="23" t="s">
        <v>135</v>
      </c>
    </row>
    <row r="14" spans="1:14" x14ac:dyDescent="0.25">
      <c r="A14" s="16" t="s">
        <v>88</v>
      </c>
      <c r="B14" s="124">
        <v>11000</v>
      </c>
      <c r="C14" s="124"/>
      <c r="D14" s="124">
        <v>11000</v>
      </c>
      <c r="E14" s="124"/>
      <c r="F14" s="124">
        <v>11000</v>
      </c>
      <c r="G14" s="124">
        <v>7693</v>
      </c>
      <c r="H14" s="63"/>
      <c r="I14" s="63">
        <v>2100</v>
      </c>
      <c r="J14" s="63">
        <v>15</v>
      </c>
      <c r="K14" s="63"/>
      <c r="L14" s="63"/>
      <c r="M14" s="63">
        <v>2100</v>
      </c>
      <c r="N14" s="23" t="s">
        <v>121</v>
      </c>
    </row>
    <row r="15" spans="1:14" x14ac:dyDescent="0.25">
      <c r="A15" s="16" t="s">
        <v>89</v>
      </c>
      <c r="B15" s="124">
        <v>250</v>
      </c>
      <c r="C15" s="124"/>
      <c r="D15" s="124">
        <v>250</v>
      </c>
      <c r="E15" s="124"/>
      <c r="F15" s="124">
        <v>250</v>
      </c>
      <c r="G15" s="124">
        <v>1300</v>
      </c>
      <c r="H15" s="63"/>
      <c r="I15" s="63">
        <v>0</v>
      </c>
      <c r="J15" s="63"/>
      <c r="K15" s="63"/>
      <c r="L15" s="63"/>
      <c r="M15" s="63">
        <v>0</v>
      </c>
      <c r="N15" s="23" t="s">
        <v>117</v>
      </c>
    </row>
    <row r="16" spans="1:14" x14ac:dyDescent="0.25">
      <c r="A16" s="16" t="s">
        <v>23</v>
      </c>
      <c r="B16" s="124">
        <v>5000</v>
      </c>
      <c r="C16" s="124"/>
      <c r="D16" s="124">
        <v>10000</v>
      </c>
      <c r="E16" s="124"/>
      <c r="F16" s="124">
        <v>10000</v>
      </c>
      <c r="G16" s="124">
        <v>8339</v>
      </c>
      <c r="H16" s="63"/>
      <c r="I16" s="63">
        <v>9000</v>
      </c>
      <c r="J16" s="63"/>
      <c r="K16" s="63"/>
      <c r="L16" s="63"/>
      <c r="M16" s="63">
        <v>9000</v>
      </c>
      <c r="N16" s="23" t="s">
        <v>102</v>
      </c>
    </row>
    <row r="17" spans="1:14" x14ac:dyDescent="0.25">
      <c r="A17" s="16" t="s">
        <v>24</v>
      </c>
      <c r="B17" s="124">
        <v>2000</v>
      </c>
      <c r="C17" s="124"/>
      <c r="D17" s="124">
        <v>5000</v>
      </c>
      <c r="E17" s="124"/>
      <c r="F17" s="124">
        <v>5500</v>
      </c>
      <c r="G17" s="124">
        <v>2412</v>
      </c>
      <c r="H17" s="63"/>
      <c r="I17" s="63">
        <v>10000</v>
      </c>
      <c r="J17" s="63"/>
      <c r="K17" s="63"/>
      <c r="L17" s="63"/>
      <c r="M17" s="63">
        <v>10000</v>
      </c>
      <c r="N17" s="23" t="s">
        <v>102</v>
      </c>
    </row>
    <row r="18" spans="1:14" x14ac:dyDescent="0.25">
      <c r="A18" s="16" t="s">
        <v>57</v>
      </c>
      <c r="B18" s="124">
        <v>10000</v>
      </c>
      <c r="C18" s="124"/>
      <c r="D18" s="124">
        <v>15000</v>
      </c>
      <c r="E18" s="124"/>
      <c r="F18" s="124">
        <v>15000</v>
      </c>
      <c r="G18" s="124">
        <v>12540</v>
      </c>
      <c r="H18" s="63"/>
      <c r="I18" s="63">
        <v>2000</v>
      </c>
      <c r="J18" s="63"/>
      <c r="K18" s="63"/>
      <c r="L18" s="63"/>
      <c r="M18" s="63">
        <v>2000</v>
      </c>
      <c r="N18" s="23" t="s">
        <v>102</v>
      </c>
    </row>
    <row r="19" spans="1:14" x14ac:dyDescent="0.25">
      <c r="A19" s="16" t="s">
        <v>27</v>
      </c>
      <c r="B19" s="124">
        <v>24000</v>
      </c>
      <c r="C19" s="124"/>
      <c r="D19" s="124">
        <v>24000</v>
      </c>
      <c r="E19" s="124"/>
      <c r="F19" s="124">
        <v>28350</v>
      </c>
      <c r="G19" s="124">
        <v>15728</v>
      </c>
      <c r="H19" s="63"/>
      <c r="I19" s="63">
        <v>5500</v>
      </c>
      <c r="J19" s="63"/>
      <c r="K19" s="63"/>
      <c r="L19" s="63"/>
      <c r="M19" s="63">
        <v>5500</v>
      </c>
      <c r="N19" s="23" t="s">
        <v>102</v>
      </c>
    </row>
    <row r="20" spans="1:14" x14ac:dyDescent="0.25">
      <c r="A20" s="16" t="s">
        <v>22</v>
      </c>
      <c r="B20" s="63"/>
      <c r="C20" s="63"/>
      <c r="D20" s="63"/>
      <c r="E20" s="63"/>
      <c r="F20" s="63"/>
      <c r="G20" s="63"/>
      <c r="H20" s="63"/>
      <c r="I20" s="63">
        <v>4500</v>
      </c>
      <c r="J20" s="63"/>
      <c r="K20" s="63"/>
      <c r="L20" s="63"/>
      <c r="M20" s="63">
        <v>4500</v>
      </c>
      <c r="N20" s="23" t="s">
        <v>102</v>
      </c>
    </row>
    <row r="21" spans="1:14" x14ac:dyDescent="0.25">
      <c r="A21" s="16" t="s">
        <v>90</v>
      </c>
      <c r="B21" s="63"/>
      <c r="C21" s="63"/>
      <c r="D21" s="63"/>
      <c r="E21" s="63"/>
      <c r="F21" s="63"/>
      <c r="G21" s="63"/>
      <c r="H21" s="63"/>
      <c r="I21" s="63">
        <v>1500</v>
      </c>
      <c r="J21" s="63"/>
      <c r="K21" s="63"/>
      <c r="L21" s="63"/>
      <c r="M21" s="63">
        <v>1500</v>
      </c>
      <c r="N21" s="23" t="s">
        <v>102</v>
      </c>
    </row>
    <row r="22" spans="1:14" x14ac:dyDescent="0.25">
      <c r="A22" s="16" t="s">
        <v>91</v>
      </c>
      <c r="B22" s="63"/>
      <c r="C22" s="63"/>
      <c r="D22" s="63"/>
      <c r="E22" s="63"/>
      <c r="F22" s="63"/>
      <c r="G22" s="63"/>
      <c r="H22" s="63"/>
      <c r="I22" s="63">
        <v>1500</v>
      </c>
      <c r="J22" s="63"/>
      <c r="K22" s="63"/>
      <c r="L22" s="63"/>
      <c r="M22" s="63">
        <v>1500</v>
      </c>
      <c r="N22" s="23" t="s">
        <v>102</v>
      </c>
    </row>
    <row r="23" spans="1:14" x14ac:dyDescent="0.25">
      <c r="A23" s="9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23"/>
    </row>
    <row r="24" spans="1:14" s="17" customFormat="1" x14ac:dyDescent="0.25">
      <c r="A24" s="88" t="s">
        <v>28</v>
      </c>
      <c r="B24" s="76">
        <f>SUM(B6:B23)</f>
        <v>102920</v>
      </c>
      <c r="C24" s="76"/>
      <c r="D24" s="76">
        <f>SUM(D6:D23)</f>
        <v>100050</v>
      </c>
      <c r="E24" s="76"/>
      <c r="F24" s="76">
        <f>SUM(F6:F23)</f>
        <v>104400</v>
      </c>
      <c r="G24" s="76">
        <f>SUM(G6:G23)</f>
        <v>65578</v>
      </c>
      <c r="H24" s="76"/>
      <c r="I24" s="76">
        <f>SUM(I6:I23)</f>
        <v>116100</v>
      </c>
      <c r="J24" s="76"/>
      <c r="K24" s="76"/>
      <c r="L24" s="76"/>
      <c r="M24" s="76">
        <f>SUM(M6:M22)</f>
        <v>144100</v>
      </c>
      <c r="N24" s="142"/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3" workbookViewId="0">
      <selection activeCell="N23" sqref="N23"/>
    </sheetView>
  </sheetViews>
  <sheetFormatPr defaultRowHeight="15" x14ac:dyDescent="0.25"/>
  <cols>
    <col min="1" max="1" width="27.42578125" style="8" customWidth="1"/>
    <col min="2" max="2" width="10.5703125" style="8" bestFit="1" customWidth="1"/>
    <col min="3" max="3" width="3.28515625" style="8" customWidth="1"/>
    <col min="4" max="4" width="10.5703125" style="8" bestFit="1" customWidth="1"/>
    <col min="5" max="5" width="3.140625" style="8" customWidth="1"/>
    <col min="6" max="6" width="10.5703125" style="8" bestFit="1" customWidth="1"/>
    <col min="7" max="7" width="10.5703125" style="8" customWidth="1"/>
    <col min="8" max="8" width="3.7109375" style="8" customWidth="1"/>
    <col min="9" max="9" width="10.5703125" style="8" bestFit="1" customWidth="1"/>
    <col min="10" max="11" width="10.5703125" style="8" customWidth="1"/>
    <col min="12" max="12" width="3.42578125" style="8" customWidth="1"/>
    <col min="13" max="13" width="11.28515625" style="8" customWidth="1"/>
    <col min="14" max="14" width="78.85546875" style="8" customWidth="1"/>
    <col min="15" max="263" width="9.140625" style="8"/>
    <col min="264" max="264" width="27.42578125" style="8" customWidth="1"/>
    <col min="265" max="269" width="9.140625" style="8"/>
    <col min="270" max="270" width="60.5703125" style="8" customWidth="1"/>
    <col min="271" max="519" width="9.140625" style="8"/>
    <col min="520" max="520" width="27.42578125" style="8" customWidth="1"/>
    <col min="521" max="525" width="9.140625" style="8"/>
    <col min="526" max="526" width="60.5703125" style="8" customWidth="1"/>
    <col min="527" max="775" width="9.140625" style="8"/>
    <col min="776" max="776" width="27.42578125" style="8" customWidth="1"/>
    <col min="777" max="781" width="9.140625" style="8"/>
    <col min="782" max="782" width="60.5703125" style="8" customWidth="1"/>
    <col min="783" max="1031" width="9.140625" style="8"/>
    <col min="1032" max="1032" width="27.42578125" style="8" customWidth="1"/>
    <col min="1033" max="1037" width="9.140625" style="8"/>
    <col min="1038" max="1038" width="60.5703125" style="8" customWidth="1"/>
    <col min="1039" max="1287" width="9.140625" style="8"/>
    <col min="1288" max="1288" width="27.42578125" style="8" customWidth="1"/>
    <col min="1289" max="1293" width="9.140625" style="8"/>
    <col min="1294" max="1294" width="60.5703125" style="8" customWidth="1"/>
    <col min="1295" max="1543" width="9.140625" style="8"/>
    <col min="1544" max="1544" width="27.42578125" style="8" customWidth="1"/>
    <col min="1545" max="1549" width="9.140625" style="8"/>
    <col min="1550" max="1550" width="60.5703125" style="8" customWidth="1"/>
    <col min="1551" max="1799" width="9.140625" style="8"/>
    <col min="1800" max="1800" width="27.42578125" style="8" customWidth="1"/>
    <col min="1801" max="1805" width="9.140625" style="8"/>
    <col min="1806" max="1806" width="60.5703125" style="8" customWidth="1"/>
    <col min="1807" max="2055" width="9.140625" style="8"/>
    <col min="2056" max="2056" width="27.42578125" style="8" customWidth="1"/>
    <col min="2057" max="2061" width="9.140625" style="8"/>
    <col min="2062" max="2062" width="60.5703125" style="8" customWidth="1"/>
    <col min="2063" max="2311" width="9.140625" style="8"/>
    <col min="2312" max="2312" width="27.42578125" style="8" customWidth="1"/>
    <col min="2313" max="2317" width="9.140625" style="8"/>
    <col min="2318" max="2318" width="60.5703125" style="8" customWidth="1"/>
    <col min="2319" max="2567" width="9.140625" style="8"/>
    <col min="2568" max="2568" width="27.42578125" style="8" customWidth="1"/>
    <col min="2569" max="2573" width="9.140625" style="8"/>
    <col min="2574" max="2574" width="60.5703125" style="8" customWidth="1"/>
    <col min="2575" max="2823" width="9.140625" style="8"/>
    <col min="2824" max="2824" width="27.42578125" style="8" customWidth="1"/>
    <col min="2825" max="2829" width="9.140625" style="8"/>
    <col min="2830" max="2830" width="60.5703125" style="8" customWidth="1"/>
    <col min="2831" max="3079" width="9.140625" style="8"/>
    <col min="3080" max="3080" width="27.42578125" style="8" customWidth="1"/>
    <col min="3081" max="3085" width="9.140625" style="8"/>
    <col min="3086" max="3086" width="60.5703125" style="8" customWidth="1"/>
    <col min="3087" max="3335" width="9.140625" style="8"/>
    <col min="3336" max="3336" width="27.42578125" style="8" customWidth="1"/>
    <col min="3337" max="3341" width="9.140625" style="8"/>
    <col min="3342" max="3342" width="60.5703125" style="8" customWidth="1"/>
    <col min="3343" max="3591" width="9.140625" style="8"/>
    <col min="3592" max="3592" width="27.42578125" style="8" customWidth="1"/>
    <col min="3593" max="3597" width="9.140625" style="8"/>
    <col min="3598" max="3598" width="60.5703125" style="8" customWidth="1"/>
    <col min="3599" max="3847" width="9.140625" style="8"/>
    <col min="3848" max="3848" width="27.42578125" style="8" customWidth="1"/>
    <col min="3849" max="3853" width="9.140625" style="8"/>
    <col min="3854" max="3854" width="60.5703125" style="8" customWidth="1"/>
    <col min="3855" max="4103" width="9.140625" style="8"/>
    <col min="4104" max="4104" width="27.42578125" style="8" customWidth="1"/>
    <col min="4105" max="4109" width="9.140625" style="8"/>
    <col min="4110" max="4110" width="60.5703125" style="8" customWidth="1"/>
    <col min="4111" max="4359" width="9.140625" style="8"/>
    <col min="4360" max="4360" width="27.42578125" style="8" customWidth="1"/>
    <col min="4361" max="4365" width="9.140625" style="8"/>
    <col min="4366" max="4366" width="60.5703125" style="8" customWidth="1"/>
    <col min="4367" max="4615" width="9.140625" style="8"/>
    <col min="4616" max="4616" width="27.42578125" style="8" customWidth="1"/>
    <col min="4617" max="4621" width="9.140625" style="8"/>
    <col min="4622" max="4622" width="60.5703125" style="8" customWidth="1"/>
    <col min="4623" max="4871" width="9.140625" style="8"/>
    <col min="4872" max="4872" width="27.42578125" style="8" customWidth="1"/>
    <col min="4873" max="4877" width="9.140625" style="8"/>
    <col min="4878" max="4878" width="60.5703125" style="8" customWidth="1"/>
    <col min="4879" max="5127" width="9.140625" style="8"/>
    <col min="5128" max="5128" width="27.42578125" style="8" customWidth="1"/>
    <col min="5129" max="5133" width="9.140625" style="8"/>
    <col min="5134" max="5134" width="60.5703125" style="8" customWidth="1"/>
    <col min="5135" max="5383" width="9.140625" style="8"/>
    <col min="5384" max="5384" width="27.42578125" style="8" customWidth="1"/>
    <col min="5385" max="5389" width="9.140625" style="8"/>
    <col min="5390" max="5390" width="60.5703125" style="8" customWidth="1"/>
    <col min="5391" max="5639" width="9.140625" style="8"/>
    <col min="5640" max="5640" width="27.42578125" style="8" customWidth="1"/>
    <col min="5641" max="5645" width="9.140625" style="8"/>
    <col min="5646" max="5646" width="60.5703125" style="8" customWidth="1"/>
    <col min="5647" max="5895" width="9.140625" style="8"/>
    <col min="5896" max="5896" width="27.42578125" style="8" customWidth="1"/>
    <col min="5897" max="5901" width="9.140625" style="8"/>
    <col min="5902" max="5902" width="60.5703125" style="8" customWidth="1"/>
    <col min="5903" max="6151" width="9.140625" style="8"/>
    <col min="6152" max="6152" width="27.42578125" style="8" customWidth="1"/>
    <col min="6153" max="6157" width="9.140625" style="8"/>
    <col min="6158" max="6158" width="60.5703125" style="8" customWidth="1"/>
    <col min="6159" max="6407" width="9.140625" style="8"/>
    <col min="6408" max="6408" width="27.42578125" style="8" customWidth="1"/>
    <col min="6409" max="6413" width="9.140625" style="8"/>
    <col min="6414" max="6414" width="60.5703125" style="8" customWidth="1"/>
    <col min="6415" max="6663" width="9.140625" style="8"/>
    <col min="6664" max="6664" width="27.42578125" style="8" customWidth="1"/>
    <col min="6665" max="6669" width="9.140625" style="8"/>
    <col min="6670" max="6670" width="60.5703125" style="8" customWidth="1"/>
    <col min="6671" max="6919" width="9.140625" style="8"/>
    <col min="6920" max="6920" width="27.42578125" style="8" customWidth="1"/>
    <col min="6921" max="6925" width="9.140625" style="8"/>
    <col min="6926" max="6926" width="60.5703125" style="8" customWidth="1"/>
    <col min="6927" max="7175" width="9.140625" style="8"/>
    <col min="7176" max="7176" width="27.42578125" style="8" customWidth="1"/>
    <col min="7177" max="7181" width="9.140625" style="8"/>
    <col min="7182" max="7182" width="60.5703125" style="8" customWidth="1"/>
    <col min="7183" max="7431" width="9.140625" style="8"/>
    <col min="7432" max="7432" width="27.42578125" style="8" customWidth="1"/>
    <col min="7433" max="7437" width="9.140625" style="8"/>
    <col min="7438" max="7438" width="60.5703125" style="8" customWidth="1"/>
    <col min="7439" max="7687" width="9.140625" style="8"/>
    <col min="7688" max="7688" width="27.42578125" style="8" customWidth="1"/>
    <col min="7689" max="7693" width="9.140625" style="8"/>
    <col min="7694" max="7694" width="60.5703125" style="8" customWidth="1"/>
    <col min="7695" max="7943" width="9.140625" style="8"/>
    <col min="7944" max="7944" width="27.42578125" style="8" customWidth="1"/>
    <col min="7945" max="7949" width="9.140625" style="8"/>
    <col min="7950" max="7950" width="60.5703125" style="8" customWidth="1"/>
    <col min="7951" max="8199" width="9.140625" style="8"/>
    <col min="8200" max="8200" width="27.42578125" style="8" customWidth="1"/>
    <col min="8201" max="8205" width="9.140625" style="8"/>
    <col min="8206" max="8206" width="60.5703125" style="8" customWidth="1"/>
    <col min="8207" max="8455" width="9.140625" style="8"/>
    <col min="8456" max="8456" width="27.42578125" style="8" customWidth="1"/>
    <col min="8457" max="8461" width="9.140625" style="8"/>
    <col min="8462" max="8462" width="60.5703125" style="8" customWidth="1"/>
    <col min="8463" max="8711" width="9.140625" style="8"/>
    <col min="8712" max="8712" width="27.42578125" style="8" customWidth="1"/>
    <col min="8713" max="8717" width="9.140625" style="8"/>
    <col min="8718" max="8718" width="60.5703125" style="8" customWidth="1"/>
    <col min="8719" max="8967" width="9.140625" style="8"/>
    <col min="8968" max="8968" width="27.42578125" style="8" customWidth="1"/>
    <col min="8969" max="8973" width="9.140625" style="8"/>
    <col min="8974" max="8974" width="60.5703125" style="8" customWidth="1"/>
    <col min="8975" max="9223" width="9.140625" style="8"/>
    <col min="9224" max="9224" width="27.42578125" style="8" customWidth="1"/>
    <col min="9225" max="9229" width="9.140625" style="8"/>
    <col min="9230" max="9230" width="60.5703125" style="8" customWidth="1"/>
    <col min="9231" max="9479" width="9.140625" style="8"/>
    <col min="9480" max="9480" width="27.42578125" style="8" customWidth="1"/>
    <col min="9481" max="9485" width="9.140625" style="8"/>
    <col min="9486" max="9486" width="60.5703125" style="8" customWidth="1"/>
    <col min="9487" max="9735" width="9.140625" style="8"/>
    <col min="9736" max="9736" width="27.42578125" style="8" customWidth="1"/>
    <col min="9737" max="9741" width="9.140625" style="8"/>
    <col min="9742" max="9742" width="60.5703125" style="8" customWidth="1"/>
    <col min="9743" max="9991" width="9.140625" style="8"/>
    <col min="9992" max="9992" width="27.42578125" style="8" customWidth="1"/>
    <col min="9993" max="9997" width="9.140625" style="8"/>
    <col min="9998" max="9998" width="60.5703125" style="8" customWidth="1"/>
    <col min="9999" max="10247" width="9.140625" style="8"/>
    <col min="10248" max="10248" width="27.42578125" style="8" customWidth="1"/>
    <col min="10249" max="10253" width="9.140625" style="8"/>
    <col min="10254" max="10254" width="60.5703125" style="8" customWidth="1"/>
    <col min="10255" max="10503" width="9.140625" style="8"/>
    <col min="10504" max="10504" width="27.42578125" style="8" customWidth="1"/>
    <col min="10505" max="10509" width="9.140625" style="8"/>
    <col min="10510" max="10510" width="60.5703125" style="8" customWidth="1"/>
    <col min="10511" max="10759" width="9.140625" style="8"/>
    <col min="10760" max="10760" width="27.42578125" style="8" customWidth="1"/>
    <col min="10761" max="10765" width="9.140625" style="8"/>
    <col min="10766" max="10766" width="60.5703125" style="8" customWidth="1"/>
    <col min="10767" max="11015" width="9.140625" style="8"/>
    <col min="11016" max="11016" width="27.42578125" style="8" customWidth="1"/>
    <col min="11017" max="11021" width="9.140625" style="8"/>
    <col min="11022" max="11022" width="60.5703125" style="8" customWidth="1"/>
    <col min="11023" max="11271" width="9.140625" style="8"/>
    <col min="11272" max="11272" width="27.42578125" style="8" customWidth="1"/>
    <col min="11273" max="11277" width="9.140625" style="8"/>
    <col min="11278" max="11278" width="60.5703125" style="8" customWidth="1"/>
    <col min="11279" max="11527" width="9.140625" style="8"/>
    <col min="11528" max="11528" width="27.42578125" style="8" customWidth="1"/>
    <col min="11529" max="11533" width="9.140625" style="8"/>
    <col min="11534" max="11534" width="60.5703125" style="8" customWidth="1"/>
    <col min="11535" max="11783" width="9.140625" style="8"/>
    <col min="11784" max="11784" width="27.42578125" style="8" customWidth="1"/>
    <col min="11785" max="11789" width="9.140625" style="8"/>
    <col min="11790" max="11790" width="60.5703125" style="8" customWidth="1"/>
    <col min="11791" max="12039" width="9.140625" style="8"/>
    <col min="12040" max="12040" width="27.42578125" style="8" customWidth="1"/>
    <col min="12041" max="12045" width="9.140625" style="8"/>
    <col min="12046" max="12046" width="60.5703125" style="8" customWidth="1"/>
    <col min="12047" max="12295" width="9.140625" style="8"/>
    <col min="12296" max="12296" width="27.42578125" style="8" customWidth="1"/>
    <col min="12297" max="12301" width="9.140625" style="8"/>
    <col min="12302" max="12302" width="60.5703125" style="8" customWidth="1"/>
    <col min="12303" max="12551" width="9.140625" style="8"/>
    <col min="12552" max="12552" width="27.42578125" style="8" customWidth="1"/>
    <col min="12553" max="12557" width="9.140625" style="8"/>
    <col min="12558" max="12558" width="60.5703125" style="8" customWidth="1"/>
    <col min="12559" max="12807" width="9.140625" style="8"/>
    <col min="12808" max="12808" width="27.42578125" style="8" customWidth="1"/>
    <col min="12809" max="12813" width="9.140625" style="8"/>
    <col min="12814" max="12814" width="60.5703125" style="8" customWidth="1"/>
    <col min="12815" max="13063" width="9.140625" style="8"/>
    <col min="13064" max="13064" width="27.42578125" style="8" customWidth="1"/>
    <col min="13065" max="13069" width="9.140625" style="8"/>
    <col min="13070" max="13070" width="60.5703125" style="8" customWidth="1"/>
    <col min="13071" max="13319" width="9.140625" style="8"/>
    <col min="13320" max="13320" width="27.42578125" style="8" customWidth="1"/>
    <col min="13321" max="13325" width="9.140625" style="8"/>
    <col min="13326" max="13326" width="60.5703125" style="8" customWidth="1"/>
    <col min="13327" max="13575" width="9.140625" style="8"/>
    <col min="13576" max="13576" width="27.42578125" style="8" customWidth="1"/>
    <col min="13577" max="13581" width="9.140625" style="8"/>
    <col min="13582" max="13582" width="60.5703125" style="8" customWidth="1"/>
    <col min="13583" max="13831" width="9.140625" style="8"/>
    <col min="13832" max="13832" width="27.42578125" style="8" customWidth="1"/>
    <col min="13833" max="13837" width="9.140625" style="8"/>
    <col min="13838" max="13838" width="60.5703125" style="8" customWidth="1"/>
    <col min="13839" max="14087" width="9.140625" style="8"/>
    <col min="14088" max="14088" width="27.42578125" style="8" customWidth="1"/>
    <col min="14089" max="14093" width="9.140625" style="8"/>
    <col min="14094" max="14094" width="60.5703125" style="8" customWidth="1"/>
    <col min="14095" max="14343" width="9.140625" style="8"/>
    <col min="14344" max="14344" width="27.42578125" style="8" customWidth="1"/>
    <col min="14345" max="14349" width="9.140625" style="8"/>
    <col min="14350" max="14350" width="60.5703125" style="8" customWidth="1"/>
    <col min="14351" max="14599" width="9.140625" style="8"/>
    <col min="14600" max="14600" width="27.42578125" style="8" customWidth="1"/>
    <col min="14601" max="14605" width="9.140625" style="8"/>
    <col min="14606" max="14606" width="60.5703125" style="8" customWidth="1"/>
    <col min="14607" max="14855" width="9.140625" style="8"/>
    <col min="14856" max="14856" width="27.42578125" style="8" customWidth="1"/>
    <col min="14857" max="14861" width="9.140625" style="8"/>
    <col min="14862" max="14862" width="60.5703125" style="8" customWidth="1"/>
    <col min="14863" max="15111" width="9.140625" style="8"/>
    <col min="15112" max="15112" width="27.42578125" style="8" customWidth="1"/>
    <col min="15113" max="15117" width="9.140625" style="8"/>
    <col min="15118" max="15118" width="60.5703125" style="8" customWidth="1"/>
    <col min="15119" max="15367" width="9.140625" style="8"/>
    <col min="15368" max="15368" width="27.42578125" style="8" customWidth="1"/>
    <col min="15369" max="15373" width="9.140625" style="8"/>
    <col min="15374" max="15374" width="60.5703125" style="8" customWidth="1"/>
    <col min="15375" max="15623" width="9.140625" style="8"/>
    <col min="15624" max="15624" width="27.42578125" style="8" customWidth="1"/>
    <col min="15625" max="15629" width="9.140625" style="8"/>
    <col min="15630" max="15630" width="60.5703125" style="8" customWidth="1"/>
    <col min="15631" max="15879" width="9.140625" style="8"/>
    <col min="15880" max="15880" width="27.42578125" style="8" customWidth="1"/>
    <col min="15881" max="15885" width="9.140625" style="8"/>
    <col min="15886" max="15886" width="60.5703125" style="8" customWidth="1"/>
    <col min="15887" max="16135" width="9.140625" style="8"/>
    <col min="16136" max="16136" width="27.42578125" style="8" customWidth="1"/>
    <col min="16137" max="16141" width="9.140625" style="8"/>
    <col min="16142" max="16142" width="60.5703125" style="8" customWidth="1"/>
    <col min="16143" max="16384" width="9.140625" style="8"/>
  </cols>
  <sheetData>
    <row r="1" spans="1:14" x14ac:dyDescent="0.25">
      <c r="A1" s="135" t="s">
        <v>29</v>
      </c>
      <c r="B1" s="135"/>
      <c r="C1" s="135"/>
      <c r="D1" s="135"/>
      <c r="E1" s="135"/>
      <c r="F1" s="87"/>
      <c r="G1" s="87"/>
      <c r="H1" s="87"/>
      <c r="I1" s="87"/>
      <c r="J1" s="89"/>
      <c r="K1" s="89"/>
      <c r="L1" s="89"/>
      <c r="M1" s="89"/>
    </row>
    <row r="3" spans="1:14" x14ac:dyDescent="0.25">
      <c r="A3" s="16" t="s">
        <v>21</v>
      </c>
      <c r="B3" s="13" t="s">
        <v>1</v>
      </c>
      <c r="C3" s="18"/>
      <c r="D3" s="13" t="s">
        <v>2</v>
      </c>
      <c r="E3" s="19"/>
      <c r="F3" s="19" t="s">
        <v>3</v>
      </c>
      <c r="G3" s="19" t="s">
        <v>3</v>
      </c>
      <c r="H3" s="19"/>
      <c r="I3" s="19" t="s">
        <v>46</v>
      </c>
      <c r="J3" s="19" t="s">
        <v>46</v>
      </c>
      <c r="K3" s="19" t="s">
        <v>46</v>
      </c>
      <c r="L3" s="19"/>
      <c r="M3" s="19" t="s">
        <v>70</v>
      </c>
      <c r="N3" s="13"/>
    </row>
    <row r="4" spans="1:14" x14ac:dyDescent="0.25">
      <c r="A4" s="11"/>
      <c r="B4" s="14" t="s">
        <v>4</v>
      </c>
      <c r="C4" s="20"/>
      <c r="D4" s="14" t="s">
        <v>4</v>
      </c>
      <c r="E4" s="21"/>
      <c r="F4" s="21" t="s">
        <v>4</v>
      </c>
      <c r="G4" s="21" t="s">
        <v>5</v>
      </c>
      <c r="H4" s="21"/>
      <c r="I4" s="21" t="s">
        <v>4</v>
      </c>
      <c r="J4" s="21" t="s">
        <v>101</v>
      </c>
      <c r="K4" s="21" t="s">
        <v>5</v>
      </c>
      <c r="L4" s="21"/>
      <c r="M4" s="21" t="s">
        <v>4</v>
      </c>
      <c r="N4" s="14"/>
    </row>
    <row r="5" spans="1:14" x14ac:dyDescent="0.25">
      <c r="A5" s="12"/>
      <c r="B5" s="9"/>
      <c r="C5" s="9"/>
      <c r="D5" s="9"/>
      <c r="E5" s="9"/>
      <c r="F5" s="9"/>
      <c r="G5" s="9"/>
      <c r="H5" s="125"/>
      <c r="I5" s="125"/>
      <c r="J5" s="9"/>
      <c r="K5" s="9"/>
      <c r="L5" s="9"/>
      <c r="M5" s="9"/>
      <c r="N5" s="16"/>
    </row>
    <row r="6" spans="1:14" x14ac:dyDescent="0.25">
      <c r="A6" s="16" t="s">
        <v>73</v>
      </c>
      <c r="B6" s="124">
        <v>500</v>
      </c>
      <c r="C6" s="124"/>
      <c r="D6" s="124">
        <v>500</v>
      </c>
      <c r="E6" s="124"/>
      <c r="F6" s="124">
        <v>500</v>
      </c>
      <c r="G6" s="124">
        <v>8</v>
      </c>
      <c r="H6" s="126"/>
      <c r="I6" s="126">
        <v>1750</v>
      </c>
      <c r="J6" s="63">
        <v>860.05</v>
      </c>
      <c r="K6" s="63"/>
      <c r="L6" s="63"/>
      <c r="M6" s="63">
        <v>1750</v>
      </c>
      <c r="N6" s="16" t="s">
        <v>102</v>
      </c>
    </row>
    <row r="7" spans="1:14" x14ac:dyDescent="0.25">
      <c r="A7" s="16" t="s">
        <v>45</v>
      </c>
      <c r="B7" s="124">
        <v>1200</v>
      </c>
      <c r="C7" s="124"/>
      <c r="D7" s="124">
        <v>1200</v>
      </c>
      <c r="E7" s="124"/>
      <c r="F7" s="124">
        <v>1000</v>
      </c>
      <c r="G7" s="124">
        <v>548</v>
      </c>
      <c r="H7" s="126"/>
      <c r="I7" s="126">
        <v>750</v>
      </c>
      <c r="J7" s="63">
        <v>348.86</v>
      </c>
      <c r="K7" s="63"/>
      <c r="L7" s="63"/>
      <c r="M7" s="63">
        <v>750</v>
      </c>
      <c r="N7" s="16" t="s">
        <v>102</v>
      </c>
    </row>
    <row r="8" spans="1:14" x14ac:dyDescent="0.25">
      <c r="A8" s="16" t="s">
        <v>74</v>
      </c>
      <c r="B8" s="124">
        <v>200</v>
      </c>
      <c r="C8" s="124"/>
      <c r="D8" s="124">
        <v>1000</v>
      </c>
      <c r="E8" s="124"/>
      <c r="F8" s="124">
        <v>5000</v>
      </c>
      <c r="G8" s="124">
        <v>3065</v>
      </c>
      <c r="H8" s="126"/>
      <c r="I8" s="126">
        <v>1500</v>
      </c>
      <c r="J8" s="63">
        <v>68.349999999999994</v>
      </c>
      <c r="K8" s="63"/>
      <c r="L8" s="63"/>
      <c r="M8" s="63">
        <v>1500</v>
      </c>
      <c r="N8" s="16" t="s">
        <v>102</v>
      </c>
    </row>
    <row r="9" spans="1:14" x14ac:dyDescent="0.25">
      <c r="A9" s="16" t="s">
        <v>30</v>
      </c>
      <c r="B9" s="124">
        <v>2500</v>
      </c>
      <c r="C9" s="124"/>
      <c r="D9" s="124">
        <v>3200</v>
      </c>
      <c r="E9" s="124"/>
      <c r="F9" s="124">
        <v>4000</v>
      </c>
      <c r="G9" s="124">
        <v>3436</v>
      </c>
      <c r="H9" s="126"/>
      <c r="I9" s="126">
        <v>4000</v>
      </c>
      <c r="J9" s="63">
        <v>3461.51</v>
      </c>
      <c r="K9" s="63"/>
      <c r="L9" s="63"/>
      <c r="M9" s="63">
        <v>4000</v>
      </c>
      <c r="N9" s="16" t="s">
        <v>103</v>
      </c>
    </row>
    <row r="10" spans="1:14" x14ac:dyDescent="0.25">
      <c r="A10" s="16" t="s">
        <v>75</v>
      </c>
      <c r="B10" s="124">
        <v>250</v>
      </c>
      <c r="C10" s="124"/>
      <c r="D10" s="124">
        <v>250</v>
      </c>
      <c r="E10" s="124"/>
      <c r="F10" s="124">
        <v>250</v>
      </c>
      <c r="G10" s="124">
        <v>249</v>
      </c>
      <c r="H10" s="126"/>
      <c r="I10" s="126">
        <v>3500</v>
      </c>
      <c r="J10" s="63">
        <v>2593.36</v>
      </c>
      <c r="K10" s="63"/>
      <c r="L10" s="63"/>
      <c r="M10" s="63">
        <v>3500</v>
      </c>
      <c r="N10" s="16" t="s">
        <v>102</v>
      </c>
    </row>
    <row r="11" spans="1:14" x14ac:dyDescent="0.25">
      <c r="A11" s="16" t="s">
        <v>76</v>
      </c>
      <c r="B11" s="124">
        <v>500</v>
      </c>
      <c r="C11" s="124"/>
      <c r="D11" s="124">
        <v>1000</v>
      </c>
      <c r="E11" s="124"/>
      <c r="F11" s="124">
        <v>500</v>
      </c>
      <c r="G11" s="124">
        <v>39</v>
      </c>
      <c r="H11" s="126"/>
      <c r="I11" s="126">
        <v>300</v>
      </c>
      <c r="J11" s="63">
        <v>88.19</v>
      </c>
      <c r="K11" s="63"/>
      <c r="L11" s="63"/>
      <c r="M11" s="63">
        <v>300</v>
      </c>
      <c r="N11" s="16" t="s">
        <v>102</v>
      </c>
    </row>
    <row r="12" spans="1:14" x14ac:dyDescent="0.25">
      <c r="A12" s="16" t="s">
        <v>77</v>
      </c>
      <c r="B12" s="124">
        <v>750</v>
      </c>
      <c r="C12" s="124"/>
      <c r="D12" s="124">
        <v>750</v>
      </c>
      <c r="E12" s="124"/>
      <c r="F12" s="124">
        <v>750</v>
      </c>
      <c r="G12" s="124">
        <v>223</v>
      </c>
      <c r="H12" s="126"/>
      <c r="I12" s="126">
        <v>2000</v>
      </c>
      <c r="J12" s="63">
        <v>95</v>
      </c>
      <c r="K12" s="63"/>
      <c r="L12" s="63"/>
      <c r="M12" s="63">
        <v>2000</v>
      </c>
      <c r="N12" s="16" t="s">
        <v>104</v>
      </c>
    </row>
    <row r="13" spans="1:14" x14ac:dyDescent="0.25">
      <c r="A13" s="16" t="s">
        <v>78</v>
      </c>
      <c r="B13" s="124">
        <v>3000</v>
      </c>
      <c r="C13" s="124"/>
      <c r="D13" s="124">
        <v>3000</v>
      </c>
      <c r="E13" s="124"/>
      <c r="F13" s="124">
        <v>750</v>
      </c>
      <c r="G13" s="124">
        <v>1582</v>
      </c>
      <c r="H13" s="126"/>
      <c r="I13" s="126">
        <v>6000</v>
      </c>
      <c r="J13" s="63">
        <v>2015</v>
      </c>
      <c r="K13" s="63"/>
      <c r="L13" s="63"/>
      <c r="M13" s="63">
        <v>6000</v>
      </c>
      <c r="N13" s="16" t="s">
        <v>105</v>
      </c>
    </row>
    <row r="14" spans="1:14" x14ac:dyDescent="0.25">
      <c r="A14" s="16" t="s">
        <v>79</v>
      </c>
      <c r="B14" s="124">
        <v>500</v>
      </c>
      <c r="C14" s="124"/>
      <c r="D14" s="124">
        <v>1000</v>
      </c>
      <c r="E14" s="124"/>
      <c r="F14" s="124">
        <v>1000</v>
      </c>
      <c r="G14" s="124">
        <v>1108</v>
      </c>
      <c r="H14" s="126"/>
      <c r="I14" s="126">
        <v>2000</v>
      </c>
      <c r="J14" s="63">
        <v>54</v>
      </c>
      <c r="K14" s="63"/>
      <c r="L14" s="63"/>
      <c r="M14" s="63">
        <v>2000</v>
      </c>
      <c r="N14" s="16" t="s">
        <v>102</v>
      </c>
    </row>
    <row r="15" spans="1:14" x14ac:dyDescent="0.25">
      <c r="A15" s="16" t="s">
        <v>80</v>
      </c>
      <c r="B15" s="124">
        <v>500</v>
      </c>
      <c r="C15" s="124"/>
      <c r="D15" s="124">
        <v>1000</v>
      </c>
      <c r="E15" s="124"/>
      <c r="F15" s="124">
        <v>1500</v>
      </c>
      <c r="G15" s="124">
        <v>375</v>
      </c>
      <c r="H15" s="126"/>
      <c r="I15" s="126">
        <v>1750</v>
      </c>
      <c r="J15" s="63">
        <v>917</v>
      </c>
      <c r="K15" s="63"/>
      <c r="L15" s="63"/>
      <c r="M15" s="63">
        <v>1750</v>
      </c>
      <c r="N15" s="16" t="s">
        <v>102</v>
      </c>
    </row>
    <row r="16" spans="1:14" x14ac:dyDescent="0.25">
      <c r="A16" s="16" t="s">
        <v>31</v>
      </c>
      <c r="B16" s="124">
        <v>3000</v>
      </c>
      <c r="C16" s="124"/>
      <c r="D16" s="124">
        <v>4000</v>
      </c>
      <c r="E16" s="124"/>
      <c r="F16" s="124">
        <v>3500</v>
      </c>
      <c r="G16" s="124">
        <v>2921</v>
      </c>
      <c r="H16" s="126"/>
      <c r="I16" s="126">
        <v>250</v>
      </c>
      <c r="J16" s="63">
        <v>171.43</v>
      </c>
      <c r="K16" s="63"/>
      <c r="L16" s="63"/>
      <c r="M16" s="63">
        <v>250</v>
      </c>
      <c r="N16" s="16" t="s">
        <v>102</v>
      </c>
    </row>
    <row r="17" spans="1:14" x14ac:dyDescent="0.25">
      <c r="A17" s="16" t="s">
        <v>32</v>
      </c>
      <c r="B17" s="124">
        <v>400</v>
      </c>
      <c r="C17" s="124"/>
      <c r="D17" s="124">
        <v>500</v>
      </c>
      <c r="E17" s="124"/>
      <c r="F17" s="124">
        <v>300</v>
      </c>
      <c r="G17" s="124">
        <v>102</v>
      </c>
      <c r="H17" s="126"/>
      <c r="I17" s="126">
        <v>7600</v>
      </c>
      <c r="J17" s="63">
        <v>3511.46</v>
      </c>
      <c r="K17" s="63"/>
      <c r="L17" s="63"/>
      <c r="M17" s="63">
        <v>8000</v>
      </c>
      <c r="N17" s="16" t="s">
        <v>122</v>
      </c>
    </row>
    <row r="18" spans="1:14" x14ac:dyDescent="0.25">
      <c r="A18" s="16" t="s">
        <v>81</v>
      </c>
      <c r="B18" s="124">
        <v>2000</v>
      </c>
      <c r="C18" s="124"/>
      <c r="D18" s="124">
        <v>2000</v>
      </c>
      <c r="E18" s="124"/>
      <c r="F18" s="124">
        <v>2000</v>
      </c>
      <c r="G18" s="124">
        <v>1549</v>
      </c>
      <c r="H18" s="126"/>
      <c r="I18" s="126">
        <v>50</v>
      </c>
      <c r="J18" s="63">
        <v>0</v>
      </c>
      <c r="K18" s="63"/>
      <c r="L18" s="63"/>
      <c r="M18" s="63">
        <v>50</v>
      </c>
      <c r="N18" s="16" t="s">
        <v>102</v>
      </c>
    </row>
    <row r="19" spans="1:14" x14ac:dyDescent="0.25">
      <c r="A19" s="16" t="s">
        <v>82</v>
      </c>
      <c r="B19" s="124">
        <v>7500</v>
      </c>
      <c r="C19" s="124"/>
      <c r="D19" s="124">
        <v>7500</v>
      </c>
      <c r="E19" s="124"/>
      <c r="F19" s="124">
        <v>7500</v>
      </c>
      <c r="G19" s="124">
        <v>5397</v>
      </c>
      <c r="H19" s="126"/>
      <c r="I19" s="126">
        <v>0</v>
      </c>
      <c r="J19" s="63">
        <v>0</v>
      </c>
      <c r="K19" s="63"/>
      <c r="L19" s="63"/>
      <c r="M19" s="63">
        <v>1500</v>
      </c>
      <c r="N19" s="16" t="s">
        <v>106</v>
      </c>
    </row>
    <row r="20" spans="1:14" x14ac:dyDescent="0.25">
      <c r="A20" s="16" t="s">
        <v>33</v>
      </c>
      <c r="B20" s="124">
        <v>1500</v>
      </c>
      <c r="C20" s="124"/>
      <c r="D20" s="124">
        <v>1500</v>
      </c>
      <c r="E20" s="124"/>
      <c r="F20" s="124">
        <v>5000</v>
      </c>
      <c r="G20" s="124">
        <v>1750</v>
      </c>
      <c r="H20" s="126"/>
      <c r="I20" s="126">
        <v>4000</v>
      </c>
      <c r="J20" s="63">
        <v>703.8</v>
      </c>
      <c r="K20" s="63"/>
      <c r="L20" s="63"/>
      <c r="M20" s="63">
        <v>1000</v>
      </c>
      <c r="N20" s="16" t="s">
        <v>123</v>
      </c>
    </row>
    <row r="21" spans="1:14" x14ac:dyDescent="0.25">
      <c r="A21" s="16" t="s">
        <v>83</v>
      </c>
      <c r="B21" s="124">
        <v>50</v>
      </c>
      <c r="C21" s="124"/>
      <c r="D21" s="124">
        <v>50</v>
      </c>
      <c r="E21" s="124"/>
      <c r="F21" s="124">
        <v>50</v>
      </c>
      <c r="G21" s="124">
        <v>40</v>
      </c>
      <c r="H21" s="126"/>
      <c r="I21" s="126">
        <v>500</v>
      </c>
      <c r="J21" s="63">
        <v>0</v>
      </c>
      <c r="K21" s="63"/>
      <c r="L21" s="63"/>
      <c r="M21" s="63">
        <v>500</v>
      </c>
      <c r="N21" s="16" t="s">
        <v>102</v>
      </c>
    </row>
    <row r="22" spans="1:14" x14ac:dyDescent="0.25">
      <c r="A22" s="16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6"/>
    </row>
    <row r="23" spans="1:14" x14ac:dyDescent="0.25">
      <c r="A23" s="16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16"/>
    </row>
    <row r="24" spans="1:14" x14ac:dyDescent="0.25">
      <c r="A24" s="16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23"/>
    </row>
    <row r="25" spans="1:14" x14ac:dyDescent="0.25">
      <c r="A25" s="9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6"/>
    </row>
    <row r="26" spans="1:14" x14ac:dyDescent="0.25">
      <c r="A26" s="88" t="s">
        <v>34</v>
      </c>
      <c r="B26" s="86">
        <f>SUM(B6:B25)</f>
        <v>24350</v>
      </c>
      <c r="C26" s="86"/>
      <c r="D26" s="86">
        <f>SUM(D6:D25)</f>
        <v>28450</v>
      </c>
      <c r="E26" s="86"/>
      <c r="F26" s="86">
        <f>SUM(F6:F25)</f>
        <v>33600</v>
      </c>
      <c r="G26" s="86">
        <f>SUM(G6:G24)</f>
        <v>22392</v>
      </c>
      <c r="H26" s="86"/>
      <c r="I26" s="86">
        <f>SUM(I6:I25)</f>
        <v>35950</v>
      </c>
      <c r="J26" s="86">
        <f>SUM(J6:J25)</f>
        <v>14888.009999999998</v>
      </c>
      <c r="K26" s="86"/>
      <c r="L26" s="86"/>
      <c r="M26" s="86">
        <f>SUM(M6:M25)</f>
        <v>34850</v>
      </c>
      <c r="N26" s="1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9" sqref="N9"/>
    </sheetView>
  </sheetViews>
  <sheetFormatPr defaultRowHeight="15" x14ac:dyDescent="0.25"/>
  <cols>
    <col min="1" max="1" width="27.42578125" style="8" customWidth="1"/>
    <col min="2" max="2" width="10.5703125" style="8" bestFit="1" customWidth="1"/>
    <col min="3" max="3" width="2.5703125" style="8" customWidth="1"/>
    <col min="4" max="4" width="10.5703125" style="8" bestFit="1" customWidth="1"/>
    <col min="5" max="5" width="2.7109375" style="8" customWidth="1"/>
    <col min="6" max="6" width="10.5703125" style="8" bestFit="1" customWidth="1"/>
    <col min="7" max="7" width="10.5703125" style="8" customWidth="1"/>
    <col min="8" max="8" width="3" style="8" customWidth="1"/>
    <col min="9" max="9" width="10.5703125" style="8" bestFit="1" customWidth="1"/>
    <col min="10" max="10" width="10.5703125" style="8" customWidth="1"/>
    <col min="11" max="11" width="3.42578125" style="8" customWidth="1"/>
    <col min="12" max="13" width="10.5703125" style="8" customWidth="1"/>
    <col min="14" max="14" width="63.140625" style="119" customWidth="1"/>
    <col min="15" max="264" width="9.140625" style="8"/>
    <col min="265" max="265" width="27.42578125" style="8" customWidth="1"/>
    <col min="266" max="269" width="9.140625" style="8"/>
    <col min="270" max="270" width="45.42578125" style="8" customWidth="1"/>
    <col min="271" max="520" width="9.140625" style="8"/>
    <col min="521" max="521" width="27.42578125" style="8" customWidth="1"/>
    <col min="522" max="525" width="9.140625" style="8"/>
    <col min="526" max="526" width="45.42578125" style="8" customWidth="1"/>
    <col min="527" max="776" width="9.140625" style="8"/>
    <col min="777" max="777" width="27.42578125" style="8" customWidth="1"/>
    <col min="778" max="781" width="9.140625" style="8"/>
    <col min="782" max="782" width="45.42578125" style="8" customWidth="1"/>
    <col min="783" max="1032" width="9.140625" style="8"/>
    <col min="1033" max="1033" width="27.42578125" style="8" customWidth="1"/>
    <col min="1034" max="1037" width="9.140625" style="8"/>
    <col min="1038" max="1038" width="45.42578125" style="8" customWidth="1"/>
    <col min="1039" max="1288" width="9.140625" style="8"/>
    <col min="1289" max="1289" width="27.42578125" style="8" customWidth="1"/>
    <col min="1290" max="1293" width="9.140625" style="8"/>
    <col min="1294" max="1294" width="45.42578125" style="8" customWidth="1"/>
    <col min="1295" max="1544" width="9.140625" style="8"/>
    <col min="1545" max="1545" width="27.42578125" style="8" customWidth="1"/>
    <col min="1546" max="1549" width="9.140625" style="8"/>
    <col min="1550" max="1550" width="45.42578125" style="8" customWidth="1"/>
    <col min="1551" max="1800" width="9.140625" style="8"/>
    <col min="1801" max="1801" width="27.42578125" style="8" customWidth="1"/>
    <col min="1802" max="1805" width="9.140625" style="8"/>
    <col min="1806" max="1806" width="45.42578125" style="8" customWidth="1"/>
    <col min="1807" max="2056" width="9.140625" style="8"/>
    <col min="2057" max="2057" width="27.42578125" style="8" customWidth="1"/>
    <col min="2058" max="2061" width="9.140625" style="8"/>
    <col min="2062" max="2062" width="45.42578125" style="8" customWidth="1"/>
    <col min="2063" max="2312" width="9.140625" style="8"/>
    <col min="2313" max="2313" width="27.42578125" style="8" customWidth="1"/>
    <col min="2314" max="2317" width="9.140625" style="8"/>
    <col min="2318" max="2318" width="45.42578125" style="8" customWidth="1"/>
    <col min="2319" max="2568" width="9.140625" style="8"/>
    <col min="2569" max="2569" width="27.42578125" style="8" customWidth="1"/>
    <col min="2570" max="2573" width="9.140625" style="8"/>
    <col min="2574" max="2574" width="45.42578125" style="8" customWidth="1"/>
    <col min="2575" max="2824" width="9.140625" style="8"/>
    <col min="2825" max="2825" width="27.42578125" style="8" customWidth="1"/>
    <col min="2826" max="2829" width="9.140625" style="8"/>
    <col min="2830" max="2830" width="45.42578125" style="8" customWidth="1"/>
    <col min="2831" max="3080" width="9.140625" style="8"/>
    <col min="3081" max="3081" width="27.42578125" style="8" customWidth="1"/>
    <col min="3082" max="3085" width="9.140625" style="8"/>
    <col min="3086" max="3086" width="45.42578125" style="8" customWidth="1"/>
    <col min="3087" max="3336" width="9.140625" style="8"/>
    <col min="3337" max="3337" width="27.42578125" style="8" customWidth="1"/>
    <col min="3338" max="3341" width="9.140625" style="8"/>
    <col min="3342" max="3342" width="45.42578125" style="8" customWidth="1"/>
    <col min="3343" max="3592" width="9.140625" style="8"/>
    <col min="3593" max="3593" width="27.42578125" style="8" customWidth="1"/>
    <col min="3594" max="3597" width="9.140625" style="8"/>
    <col min="3598" max="3598" width="45.42578125" style="8" customWidth="1"/>
    <col min="3599" max="3848" width="9.140625" style="8"/>
    <col min="3849" max="3849" width="27.42578125" style="8" customWidth="1"/>
    <col min="3850" max="3853" width="9.140625" style="8"/>
    <col min="3854" max="3854" width="45.42578125" style="8" customWidth="1"/>
    <col min="3855" max="4104" width="9.140625" style="8"/>
    <col min="4105" max="4105" width="27.42578125" style="8" customWidth="1"/>
    <col min="4106" max="4109" width="9.140625" style="8"/>
    <col min="4110" max="4110" width="45.42578125" style="8" customWidth="1"/>
    <col min="4111" max="4360" width="9.140625" style="8"/>
    <col min="4361" max="4361" width="27.42578125" style="8" customWidth="1"/>
    <col min="4362" max="4365" width="9.140625" style="8"/>
    <col min="4366" max="4366" width="45.42578125" style="8" customWidth="1"/>
    <col min="4367" max="4616" width="9.140625" style="8"/>
    <col min="4617" max="4617" width="27.42578125" style="8" customWidth="1"/>
    <col min="4618" max="4621" width="9.140625" style="8"/>
    <col min="4622" max="4622" width="45.42578125" style="8" customWidth="1"/>
    <col min="4623" max="4872" width="9.140625" style="8"/>
    <col min="4873" max="4873" width="27.42578125" style="8" customWidth="1"/>
    <col min="4874" max="4877" width="9.140625" style="8"/>
    <col min="4878" max="4878" width="45.42578125" style="8" customWidth="1"/>
    <col min="4879" max="5128" width="9.140625" style="8"/>
    <col min="5129" max="5129" width="27.42578125" style="8" customWidth="1"/>
    <col min="5130" max="5133" width="9.140625" style="8"/>
    <col min="5134" max="5134" width="45.42578125" style="8" customWidth="1"/>
    <col min="5135" max="5384" width="9.140625" style="8"/>
    <col min="5385" max="5385" width="27.42578125" style="8" customWidth="1"/>
    <col min="5386" max="5389" width="9.140625" style="8"/>
    <col min="5390" max="5390" width="45.42578125" style="8" customWidth="1"/>
    <col min="5391" max="5640" width="9.140625" style="8"/>
    <col min="5641" max="5641" width="27.42578125" style="8" customWidth="1"/>
    <col min="5642" max="5645" width="9.140625" style="8"/>
    <col min="5646" max="5646" width="45.42578125" style="8" customWidth="1"/>
    <col min="5647" max="5896" width="9.140625" style="8"/>
    <col min="5897" max="5897" width="27.42578125" style="8" customWidth="1"/>
    <col min="5898" max="5901" width="9.140625" style="8"/>
    <col min="5902" max="5902" width="45.42578125" style="8" customWidth="1"/>
    <col min="5903" max="6152" width="9.140625" style="8"/>
    <col min="6153" max="6153" width="27.42578125" style="8" customWidth="1"/>
    <col min="6154" max="6157" width="9.140625" style="8"/>
    <col min="6158" max="6158" width="45.42578125" style="8" customWidth="1"/>
    <col min="6159" max="6408" width="9.140625" style="8"/>
    <col min="6409" max="6409" width="27.42578125" style="8" customWidth="1"/>
    <col min="6410" max="6413" width="9.140625" style="8"/>
    <col min="6414" max="6414" width="45.42578125" style="8" customWidth="1"/>
    <col min="6415" max="6664" width="9.140625" style="8"/>
    <col min="6665" max="6665" width="27.42578125" style="8" customWidth="1"/>
    <col min="6666" max="6669" width="9.140625" style="8"/>
    <col min="6670" max="6670" width="45.42578125" style="8" customWidth="1"/>
    <col min="6671" max="6920" width="9.140625" style="8"/>
    <col min="6921" max="6921" width="27.42578125" style="8" customWidth="1"/>
    <col min="6922" max="6925" width="9.140625" style="8"/>
    <col min="6926" max="6926" width="45.42578125" style="8" customWidth="1"/>
    <col min="6927" max="7176" width="9.140625" style="8"/>
    <col min="7177" max="7177" width="27.42578125" style="8" customWidth="1"/>
    <col min="7178" max="7181" width="9.140625" style="8"/>
    <col min="7182" max="7182" width="45.42578125" style="8" customWidth="1"/>
    <col min="7183" max="7432" width="9.140625" style="8"/>
    <col min="7433" max="7433" width="27.42578125" style="8" customWidth="1"/>
    <col min="7434" max="7437" width="9.140625" style="8"/>
    <col min="7438" max="7438" width="45.42578125" style="8" customWidth="1"/>
    <col min="7439" max="7688" width="9.140625" style="8"/>
    <col min="7689" max="7689" width="27.42578125" style="8" customWidth="1"/>
    <col min="7690" max="7693" width="9.140625" style="8"/>
    <col min="7694" max="7694" width="45.42578125" style="8" customWidth="1"/>
    <col min="7695" max="7944" width="9.140625" style="8"/>
    <col min="7945" max="7945" width="27.42578125" style="8" customWidth="1"/>
    <col min="7946" max="7949" width="9.140625" style="8"/>
    <col min="7950" max="7950" width="45.42578125" style="8" customWidth="1"/>
    <col min="7951" max="8200" width="9.140625" style="8"/>
    <col min="8201" max="8201" width="27.42578125" style="8" customWidth="1"/>
    <col min="8202" max="8205" width="9.140625" style="8"/>
    <col min="8206" max="8206" width="45.42578125" style="8" customWidth="1"/>
    <col min="8207" max="8456" width="9.140625" style="8"/>
    <col min="8457" max="8457" width="27.42578125" style="8" customWidth="1"/>
    <col min="8458" max="8461" width="9.140625" style="8"/>
    <col min="8462" max="8462" width="45.42578125" style="8" customWidth="1"/>
    <col min="8463" max="8712" width="9.140625" style="8"/>
    <col min="8713" max="8713" width="27.42578125" style="8" customWidth="1"/>
    <col min="8714" max="8717" width="9.140625" style="8"/>
    <col min="8718" max="8718" width="45.42578125" style="8" customWidth="1"/>
    <col min="8719" max="8968" width="9.140625" style="8"/>
    <col min="8969" max="8969" width="27.42578125" style="8" customWidth="1"/>
    <col min="8970" max="8973" width="9.140625" style="8"/>
    <col min="8974" max="8974" width="45.42578125" style="8" customWidth="1"/>
    <col min="8975" max="9224" width="9.140625" style="8"/>
    <col min="9225" max="9225" width="27.42578125" style="8" customWidth="1"/>
    <col min="9226" max="9229" width="9.140625" style="8"/>
    <col min="9230" max="9230" width="45.42578125" style="8" customWidth="1"/>
    <col min="9231" max="9480" width="9.140625" style="8"/>
    <col min="9481" max="9481" width="27.42578125" style="8" customWidth="1"/>
    <col min="9482" max="9485" width="9.140625" style="8"/>
    <col min="9486" max="9486" width="45.42578125" style="8" customWidth="1"/>
    <col min="9487" max="9736" width="9.140625" style="8"/>
    <col min="9737" max="9737" width="27.42578125" style="8" customWidth="1"/>
    <col min="9738" max="9741" width="9.140625" style="8"/>
    <col min="9742" max="9742" width="45.42578125" style="8" customWidth="1"/>
    <col min="9743" max="9992" width="9.140625" style="8"/>
    <col min="9993" max="9993" width="27.42578125" style="8" customWidth="1"/>
    <col min="9994" max="9997" width="9.140625" style="8"/>
    <col min="9998" max="9998" width="45.42578125" style="8" customWidth="1"/>
    <col min="9999" max="10248" width="9.140625" style="8"/>
    <col min="10249" max="10249" width="27.42578125" style="8" customWidth="1"/>
    <col min="10250" max="10253" width="9.140625" style="8"/>
    <col min="10254" max="10254" width="45.42578125" style="8" customWidth="1"/>
    <col min="10255" max="10504" width="9.140625" style="8"/>
    <col min="10505" max="10505" width="27.42578125" style="8" customWidth="1"/>
    <col min="10506" max="10509" width="9.140625" style="8"/>
    <col min="10510" max="10510" width="45.42578125" style="8" customWidth="1"/>
    <col min="10511" max="10760" width="9.140625" style="8"/>
    <col min="10761" max="10761" width="27.42578125" style="8" customWidth="1"/>
    <col min="10762" max="10765" width="9.140625" style="8"/>
    <col min="10766" max="10766" width="45.42578125" style="8" customWidth="1"/>
    <col min="10767" max="11016" width="9.140625" style="8"/>
    <col min="11017" max="11017" width="27.42578125" style="8" customWidth="1"/>
    <col min="11018" max="11021" width="9.140625" style="8"/>
    <col min="11022" max="11022" width="45.42578125" style="8" customWidth="1"/>
    <col min="11023" max="11272" width="9.140625" style="8"/>
    <col min="11273" max="11273" width="27.42578125" style="8" customWidth="1"/>
    <col min="11274" max="11277" width="9.140625" style="8"/>
    <col min="11278" max="11278" width="45.42578125" style="8" customWidth="1"/>
    <col min="11279" max="11528" width="9.140625" style="8"/>
    <col min="11529" max="11529" width="27.42578125" style="8" customWidth="1"/>
    <col min="11530" max="11533" width="9.140625" style="8"/>
    <col min="11534" max="11534" width="45.42578125" style="8" customWidth="1"/>
    <col min="11535" max="11784" width="9.140625" style="8"/>
    <col min="11785" max="11785" width="27.42578125" style="8" customWidth="1"/>
    <col min="11786" max="11789" width="9.140625" style="8"/>
    <col min="11790" max="11790" width="45.42578125" style="8" customWidth="1"/>
    <col min="11791" max="12040" width="9.140625" style="8"/>
    <col min="12041" max="12041" width="27.42578125" style="8" customWidth="1"/>
    <col min="12042" max="12045" width="9.140625" style="8"/>
    <col min="12046" max="12046" width="45.42578125" style="8" customWidth="1"/>
    <col min="12047" max="12296" width="9.140625" style="8"/>
    <col min="12297" max="12297" width="27.42578125" style="8" customWidth="1"/>
    <col min="12298" max="12301" width="9.140625" style="8"/>
    <col min="12302" max="12302" width="45.42578125" style="8" customWidth="1"/>
    <col min="12303" max="12552" width="9.140625" style="8"/>
    <col min="12553" max="12553" width="27.42578125" style="8" customWidth="1"/>
    <col min="12554" max="12557" width="9.140625" style="8"/>
    <col min="12558" max="12558" width="45.42578125" style="8" customWidth="1"/>
    <col min="12559" max="12808" width="9.140625" style="8"/>
    <col min="12809" max="12809" width="27.42578125" style="8" customWidth="1"/>
    <col min="12810" max="12813" width="9.140625" style="8"/>
    <col min="12814" max="12814" width="45.42578125" style="8" customWidth="1"/>
    <col min="12815" max="13064" width="9.140625" style="8"/>
    <col min="13065" max="13065" width="27.42578125" style="8" customWidth="1"/>
    <col min="13066" max="13069" width="9.140625" style="8"/>
    <col min="13070" max="13070" width="45.42578125" style="8" customWidth="1"/>
    <col min="13071" max="13320" width="9.140625" style="8"/>
    <col min="13321" max="13321" width="27.42578125" style="8" customWidth="1"/>
    <col min="13322" max="13325" width="9.140625" style="8"/>
    <col min="13326" max="13326" width="45.42578125" style="8" customWidth="1"/>
    <col min="13327" max="13576" width="9.140625" style="8"/>
    <col min="13577" max="13577" width="27.42578125" style="8" customWidth="1"/>
    <col min="13578" max="13581" width="9.140625" style="8"/>
    <col min="13582" max="13582" width="45.42578125" style="8" customWidth="1"/>
    <col min="13583" max="13832" width="9.140625" style="8"/>
    <col min="13833" max="13833" width="27.42578125" style="8" customWidth="1"/>
    <col min="13834" max="13837" width="9.140625" style="8"/>
    <col min="13838" max="13838" width="45.42578125" style="8" customWidth="1"/>
    <col min="13839" max="14088" width="9.140625" style="8"/>
    <col min="14089" max="14089" width="27.42578125" style="8" customWidth="1"/>
    <col min="14090" max="14093" width="9.140625" style="8"/>
    <col min="14094" max="14094" width="45.42578125" style="8" customWidth="1"/>
    <col min="14095" max="14344" width="9.140625" style="8"/>
    <col min="14345" max="14345" width="27.42578125" style="8" customWidth="1"/>
    <col min="14346" max="14349" width="9.140625" style="8"/>
    <col min="14350" max="14350" width="45.42578125" style="8" customWidth="1"/>
    <col min="14351" max="14600" width="9.140625" style="8"/>
    <col min="14601" max="14601" width="27.42578125" style="8" customWidth="1"/>
    <col min="14602" max="14605" width="9.140625" style="8"/>
    <col min="14606" max="14606" width="45.42578125" style="8" customWidth="1"/>
    <col min="14607" max="14856" width="9.140625" style="8"/>
    <col min="14857" max="14857" width="27.42578125" style="8" customWidth="1"/>
    <col min="14858" max="14861" width="9.140625" style="8"/>
    <col min="14862" max="14862" width="45.42578125" style="8" customWidth="1"/>
    <col min="14863" max="15112" width="9.140625" style="8"/>
    <col min="15113" max="15113" width="27.42578125" style="8" customWidth="1"/>
    <col min="15114" max="15117" width="9.140625" style="8"/>
    <col min="15118" max="15118" width="45.42578125" style="8" customWidth="1"/>
    <col min="15119" max="15368" width="9.140625" style="8"/>
    <col min="15369" max="15369" width="27.42578125" style="8" customWidth="1"/>
    <col min="15370" max="15373" width="9.140625" style="8"/>
    <col min="15374" max="15374" width="45.42578125" style="8" customWidth="1"/>
    <col min="15375" max="15624" width="9.140625" style="8"/>
    <col min="15625" max="15625" width="27.42578125" style="8" customWidth="1"/>
    <col min="15626" max="15629" width="9.140625" style="8"/>
    <col min="15630" max="15630" width="45.42578125" style="8" customWidth="1"/>
    <col min="15631" max="15880" width="9.140625" style="8"/>
    <col min="15881" max="15881" width="27.42578125" style="8" customWidth="1"/>
    <col min="15882" max="15885" width="9.140625" style="8"/>
    <col min="15886" max="15886" width="45.42578125" style="8" customWidth="1"/>
    <col min="15887" max="16136" width="9.140625" style="8"/>
    <col min="16137" max="16137" width="27.42578125" style="8" customWidth="1"/>
    <col min="16138" max="16141" width="9.140625" style="8"/>
    <col min="16142" max="16142" width="45.42578125" style="8" customWidth="1"/>
    <col min="16143" max="16384" width="9.140625" style="8"/>
  </cols>
  <sheetData>
    <row r="1" spans="1:14" x14ac:dyDescent="0.25">
      <c r="A1" s="135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3" spans="1:14" x14ac:dyDescent="0.25">
      <c r="A3" s="13" t="s">
        <v>21</v>
      </c>
      <c r="B3" s="13" t="s">
        <v>1</v>
      </c>
      <c r="C3" s="13"/>
      <c r="D3" s="13" t="s">
        <v>2</v>
      </c>
      <c r="E3" s="13"/>
      <c r="F3" s="13" t="s">
        <v>3</v>
      </c>
      <c r="G3" s="13" t="s">
        <v>3</v>
      </c>
      <c r="H3" s="13"/>
      <c r="I3" s="13" t="s">
        <v>46</v>
      </c>
      <c r="J3" s="13" t="s">
        <v>46</v>
      </c>
      <c r="K3" s="13"/>
      <c r="L3" s="13" t="s">
        <v>70</v>
      </c>
      <c r="M3" s="13" t="s">
        <v>70</v>
      </c>
      <c r="N3" s="120"/>
    </row>
    <row r="4" spans="1:14" x14ac:dyDescent="0.25">
      <c r="A4" s="12"/>
      <c r="B4" s="14" t="s">
        <v>4</v>
      </c>
      <c r="C4" s="14"/>
      <c r="D4" s="14" t="s">
        <v>4</v>
      </c>
      <c r="E4" s="14"/>
      <c r="F4" s="14" t="s">
        <v>4</v>
      </c>
      <c r="G4" s="14" t="s">
        <v>5</v>
      </c>
      <c r="H4" s="14"/>
      <c r="I4" s="14" t="s">
        <v>4</v>
      </c>
      <c r="J4" s="14" t="s">
        <v>5</v>
      </c>
      <c r="K4" s="14"/>
      <c r="L4" s="14" t="s">
        <v>4</v>
      </c>
      <c r="M4" s="14" t="s">
        <v>5</v>
      </c>
      <c r="N4" s="121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2"/>
    </row>
    <row r="6" spans="1:14" ht="30" x14ac:dyDescent="0.25">
      <c r="A6" s="16" t="s">
        <v>35</v>
      </c>
      <c r="B6" s="63">
        <v>32500</v>
      </c>
      <c r="C6" s="63"/>
      <c r="D6" s="63">
        <v>35000</v>
      </c>
      <c r="E6" s="63"/>
      <c r="F6" s="63">
        <v>37000</v>
      </c>
      <c r="G6" s="63">
        <v>35058</v>
      </c>
      <c r="H6" s="63"/>
      <c r="I6" s="63">
        <f>F6+(F6*3%)</f>
        <v>38110</v>
      </c>
      <c r="J6" s="63"/>
      <c r="K6" s="63"/>
      <c r="L6" s="63">
        <v>45000</v>
      </c>
      <c r="M6" s="63"/>
      <c r="N6" s="23" t="s">
        <v>107</v>
      </c>
    </row>
    <row r="7" spans="1:14" x14ac:dyDescent="0.25">
      <c r="A7" s="16" t="s">
        <v>67</v>
      </c>
      <c r="B7" s="15" t="s">
        <v>36</v>
      </c>
      <c r="C7" s="15"/>
      <c r="D7" s="15" t="s">
        <v>36</v>
      </c>
      <c r="E7" s="15"/>
      <c r="F7" s="15" t="s">
        <v>36</v>
      </c>
      <c r="G7" s="22" t="s">
        <v>36</v>
      </c>
      <c r="H7" s="22"/>
      <c r="I7" s="22" t="s">
        <v>47</v>
      </c>
      <c r="J7" s="22" t="s">
        <v>36</v>
      </c>
      <c r="K7" s="22"/>
      <c r="L7" s="22" t="s">
        <v>36</v>
      </c>
      <c r="M7" s="22" t="s">
        <v>36</v>
      </c>
      <c r="N7" s="123"/>
    </row>
    <row r="8" spans="1:1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22"/>
    </row>
    <row r="9" spans="1:14" s="17" customFormat="1" x14ac:dyDescent="0.25">
      <c r="A9" s="88" t="s">
        <v>37</v>
      </c>
      <c r="B9" s="76">
        <f>SUM(B6:B8)</f>
        <v>32500</v>
      </c>
      <c r="C9" s="76"/>
      <c r="D9" s="76">
        <f>SUM(D6:D8)</f>
        <v>35000</v>
      </c>
      <c r="E9" s="76"/>
      <c r="F9" s="76">
        <f>SUM(F6:F8)</f>
        <v>37000</v>
      </c>
      <c r="G9" s="76">
        <v>35058</v>
      </c>
      <c r="H9" s="76"/>
      <c r="I9" s="76">
        <f>SUM(I6:I8)</f>
        <v>38110</v>
      </c>
      <c r="J9" s="76"/>
      <c r="K9" s="76"/>
      <c r="L9" s="76">
        <v>45000</v>
      </c>
      <c r="M9" s="76"/>
      <c r="N9" s="142"/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21" sqref="L21"/>
    </sheetView>
  </sheetViews>
  <sheetFormatPr defaultColWidth="8.85546875" defaultRowHeight="15" x14ac:dyDescent="0.25"/>
  <cols>
    <col min="1" max="1" width="31.7109375" customWidth="1"/>
    <col min="2" max="2" width="10.5703125" bestFit="1" customWidth="1"/>
    <col min="4" max="4" width="10.5703125" bestFit="1" customWidth="1"/>
    <col min="6" max="6" width="10.5703125" bestFit="1" customWidth="1"/>
    <col min="8" max="8" width="10.5703125" bestFit="1" customWidth="1"/>
    <col min="9" max="11" width="10.5703125" customWidth="1"/>
    <col min="12" max="12" width="63.7109375" style="26" customWidth="1"/>
    <col min="263" max="263" width="31.7109375" customWidth="1"/>
    <col min="268" max="268" width="57.5703125" customWidth="1"/>
    <col min="519" max="519" width="31.7109375" customWidth="1"/>
    <col min="524" max="524" width="57.5703125" customWidth="1"/>
    <col min="775" max="775" width="31.7109375" customWidth="1"/>
    <col min="780" max="780" width="57.5703125" customWidth="1"/>
    <col min="1031" max="1031" width="31.7109375" customWidth="1"/>
    <col min="1036" max="1036" width="57.5703125" customWidth="1"/>
    <col min="1287" max="1287" width="31.7109375" customWidth="1"/>
    <col min="1292" max="1292" width="57.5703125" customWidth="1"/>
    <col min="1543" max="1543" width="31.7109375" customWidth="1"/>
    <col min="1548" max="1548" width="57.5703125" customWidth="1"/>
    <col min="1799" max="1799" width="31.7109375" customWidth="1"/>
    <col min="1804" max="1804" width="57.5703125" customWidth="1"/>
    <col min="2055" max="2055" width="31.7109375" customWidth="1"/>
    <col min="2060" max="2060" width="57.5703125" customWidth="1"/>
    <col min="2311" max="2311" width="31.7109375" customWidth="1"/>
    <col min="2316" max="2316" width="57.5703125" customWidth="1"/>
    <col min="2567" max="2567" width="31.7109375" customWidth="1"/>
    <col min="2572" max="2572" width="57.5703125" customWidth="1"/>
    <col min="2823" max="2823" width="31.7109375" customWidth="1"/>
    <col min="2828" max="2828" width="57.5703125" customWidth="1"/>
    <col min="3079" max="3079" width="31.7109375" customWidth="1"/>
    <col min="3084" max="3084" width="57.5703125" customWidth="1"/>
    <col min="3335" max="3335" width="31.7109375" customWidth="1"/>
    <col min="3340" max="3340" width="57.5703125" customWidth="1"/>
    <col min="3591" max="3591" width="31.7109375" customWidth="1"/>
    <col min="3596" max="3596" width="57.5703125" customWidth="1"/>
    <col min="3847" max="3847" width="31.7109375" customWidth="1"/>
    <col min="3852" max="3852" width="57.5703125" customWidth="1"/>
    <col min="4103" max="4103" width="31.7109375" customWidth="1"/>
    <col min="4108" max="4108" width="57.5703125" customWidth="1"/>
    <col min="4359" max="4359" width="31.7109375" customWidth="1"/>
    <col min="4364" max="4364" width="57.5703125" customWidth="1"/>
    <col min="4615" max="4615" width="31.7109375" customWidth="1"/>
    <col min="4620" max="4620" width="57.5703125" customWidth="1"/>
    <col min="4871" max="4871" width="31.7109375" customWidth="1"/>
    <col min="4876" max="4876" width="57.5703125" customWidth="1"/>
    <col min="5127" max="5127" width="31.7109375" customWidth="1"/>
    <col min="5132" max="5132" width="57.5703125" customWidth="1"/>
    <col min="5383" max="5383" width="31.7109375" customWidth="1"/>
    <col min="5388" max="5388" width="57.5703125" customWidth="1"/>
    <col min="5639" max="5639" width="31.7109375" customWidth="1"/>
    <col min="5644" max="5644" width="57.5703125" customWidth="1"/>
    <col min="5895" max="5895" width="31.7109375" customWidth="1"/>
    <col min="5900" max="5900" width="57.5703125" customWidth="1"/>
    <col min="6151" max="6151" width="31.7109375" customWidth="1"/>
    <col min="6156" max="6156" width="57.5703125" customWidth="1"/>
    <col min="6407" max="6407" width="31.7109375" customWidth="1"/>
    <col min="6412" max="6412" width="57.5703125" customWidth="1"/>
    <col min="6663" max="6663" width="31.7109375" customWidth="1"/>
    <col min="6668" max="6668" width="57.5703125" customWidth="1"/>
    <col min="6919" max="6919" width="31.7109375" customWidth="1"/>
    <col min="6924" max="6924" width="57.5703125" customWidth="1"/>
    <col min="7175" max="7175" width="31.7109375" customWidth="1"/>
    <col min="7180" max="7180" width="57.5703125" customWidth="1"/>
    <col min="7431" max="7431" width="31.7109375" customWidth="1"/>
    <col min="7436" max="7436" width="57.5703125" customWidth="1"/>
    <col min="7687" max="7687" width="31.7109375" customWidth="1"/>
    <col min="7692" max="7692" width="57.5703125" customWidth="1"/>
    <col min="7943" max="7943" width="31.7109375" customWidth="1"/>
    <col min="7948" max="7948" width="57.5703125" customWidth="1"/>
    <col min="8199" max="8199" width="31.7109375" customWidth="1"/>
    <col min="8204" max="8204" width="57.5703125" customWidth="1"/>
    <col min="8455" max="8455" width="31.7109375" customWidth="1"/>
    <col min="8460" max="8460" width="57.5703125" customWidth="1"/>
    <col min="8711" max="8711" width="31.7109375" customWidth="1"/>
    <col min="8716" max="8716" width="57.5703125" customWidth="1"/>
    <col min="8967" max="8967" width="31.7109375" customWidth="1"/>
    <col min="8972" max="8972" width="57.5703125" customWidth="1"/>
    <col min="9223" max="9223" width="31.7109375" customWidth="1"/>
    <col min="9228" max="9228" width="57.5703125" customWidth="1"/>
    <col min="9479" max="9479" width="31.7109375" customWidth="1"/>
    <col min="9484" max="9484" width="57.5703125" customWidth="1"/>
    <col min="9735" max="9735" width="31.7109375" customWidth="1"/>
    <col min="9740" max="9740" width="57.5703125" customWidth="1"/>
    <col min="9991" max="9991" width="31.7109375" customWidth="1"/>
    <col min="9996" max="9996" width="57.5703125" customWidth="1"/>
    <col min="10247" max="10247" width="31.7109375" customWidth="1"/>
    <col min="10252" max="10252" width="57.5703125" customWidth="1"/>
    <col min="10503" max="10503" width="31.7109375" customWidth="1"/>
    <col min="10508" max="10508" width="57.5703125" customWidth="1"/>
    <col min="10759" max="10759" width="31.7109375" customWidth="1"/>
    <col min="10764" max="10764" width="57.5703125" customWidth="1"/>
    <col min="11015" max="11015" width="31.7109375" customWidth="1"/>
    <col min="11020" max="11020" width="57.5703125" customWidth="1"/>
    <col min="11271" max="11271" width="31.7109375" customWidth="1"/>
    <col min="11276" max="11276" width="57.5703125" customWidth="1"/>
    <col min="11527" max="11527" width="31.7109375" customWidth="1"/>
    <col min="11532" max="11532" width="57.5703125" customWidth="1"/>
    <col min="11783" max="11783" width="31.7109375" customWidth="1"/>
    <col min="11788" max="11788" width="57.5703125" customWidth="1"/>
    <col min="12039" max="12039" width="31.7109375" customWidth="1"/>
    <col min="12044" max="12044" width="57.5703125" customWidth="1"/>
    <col min="12295" max="12295" width="31.7109375" customWidth="1"/>
    <col min="12300" max="12300" width="57.5703125" customWidth="1"/>
    <col min="12551" max="12551" width="31.7109375" customWidth="1"/>
    <col min="12556" max="12556" width="57.5703125" customWidth="1"/>
    <col min="12807" max="12807" width="31.7109375" customWidth="1"/>
    <col min="12812" max="12812" width="57.5703125" customWidth="1"/>
    <col min="13063" max="13063" width="31.7109375" customWidth="1"/>
    <col min="13068" max="13068" width="57.5703125" customWidth="1"/>
    <col min="13319" max="13319" width="31.7109375" customWidth="1"/>
    <col min="13324" max="13324" width="57.5703125" customWidth="1"/>
    <col min="13575" max="13575" width="31.7109375" customWidth="1"/>
    <col min="13580" max="13580" width="57.5703125" customWidth="1"/>
    <col min="13831" max="13831" width="31.7109375" customWidth="1"/>
    <col min="13836" max="13836" width="57.5703125" customWidth="1"/>
    <col min="14087" max="14087" width="31.7109375" customWidth="1"/>
    <col min="14092" max="14092" width="57.5703125" customWidth="1"/>
    <col min="14343" max="14343" width="31.7109375" customWidth="1"/>
    <col min="14348" max="14348" width="57.5703125" customWidth="1"/>
    <col min="14599" max="14599" width="31.7109375" customWidth="1"/>
    <col min="14604" max="14604" width="57.5703125" customWidth="1"/>
    <col min="14855" max="14855" width="31.7109375" customWidth="1"/>
    <col min="14860" max="14860" width="57.5703125" customWidth="1"/>
    <col min="15111" max="15111" width="31.7109375" customWidth="1"/>
    <col min="15116" max="15116" width="57.5703125" customWidth="1"/>
    <col min="15367" max="15367" width="31.7109375" customWidth="1"/>
    <col min="15372" max="15372" width="57.5703125" customWidth="1"/>
    <col min="15623" max="15623" width="31.7109375" customWidth="1"/>
    <col min="15628" max="15628" width="57.5703125" customWidth="1"/>
    <col min="15879" max="15879" width="31.7109375" customWidth="1"/>
    <col min="15884" max="15884" width="57.5703125" customWidth="1"/>
    <col min="16135" max="16135" width="31.7109375" customWidth="1"/>
    <col min="16140" max="16140" width="57.5703125" customWidth="1"/>
  </cols>
  <sheetData>
    <row r="1" spans="1:12" x14ac:dyDescent="0.25">
      <c r="A1" s="139" t="s">
        <v>68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x14ac:dyDescent="0.25">
      <c r="A2" s="1"/>
    </row>
    <row r="3" spans="1:12" x14ac:dyDescent="0.25">
      <c r="B3" s="6" t="s">
        <v>1</v>
      </c>
      <c r="C3" s="3"/>
      <c r="D3" s="3" t="s">
        <v>2</v>
      </c>
      <c r="E3" s="3"/>
      <c r="F3" s="3" t="s">
        <v>3</v>
      </c>
      <c r="G3" s="3"/>
      <c r="H3" s="3" t="s">
        <v>46</v>
      </c>
      <c r="I3" s="3"/>
      <c r="J3" s="3" t="s">
        <v>70</v>
      </c>
      <c r="K3" s="3"/>
      <c r="L3" s="141"/>
    </row>
    <row r="4" spans="1:12" x14ac:dyDescent="0.25">
      <c r="B4" s="7" t="s">
        <v>4</v>
      </c>
      <c r="C4" s="4"/>
      <c r="D4" s="4" t="s">
        <v>4</v>
      </c>
      <c r="E4" s="4"/>
      <c r="F4" s="4" t="s">
        <v>4</v>
      </c>
      <c r="G4" s="4"/>
      <c r="H4" s="4" t="s">
        <v>4</v>
      </c>
      <c r="I4" s="4"/>
      <c r="J4" s="4" t="s">
        <v>4</v>
      </c>
      <c r="K4" s="4"/>
      <c r="L4" s="140"/>
    </row>
    <row r="5" spans="1:12" x14ac:dyDescent="0.25">
      <c r="A5" s="5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136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6"/>
    </row>
    <row r="7" spans="1:12" x14ac:dyDescent="0.25">
      <c r="A7" s="5" t="s">
        <v>38</v>
      </c>
      <c r="B7" s="63">
        <v>0</v>
      </c>
      <c r="C7" s="63"/>
      <c r="D7" s="63"/>
      <c r="E7" s="63"/>
      <c r="F7" s="63">
        <v>7500</v>
      </c>
      <c r="G7" s="63"/>
      <c r="H7" s="63">
        <v>7500</v>
      </c>
      <c r="I7" s="63"/>
      <c r="J7" s="63">
        <v>7500</v>
      </c>
      <c r="K7" s="63"/>
      <c r="L7" s="136" t="s">
        <v>124</v>
      </c>
    </row>
    <row r="8" spans="1:12" x14ac:dyDescent="0.25">
      <c r="A8" s="5" t="s">
        <v>115</v>
      </c>
      <c r="B8" s="63"/>
      <c r="C8" s="63"/>
      <c r="D8" s="63">
        <v>0</v>
      </c>
      <c r="E8" s="63"/>
      <c r="F8" s="63">
        <v>5000</v>
      </c>
      <c r="G8" s="63"/>
      <c r="H8" s="63">
        <v>5000</v>
      </c>
      <c r="I8" s="63"/>
      <c r="J8" s="63"/>
      <c r="K8" s="63"/>
      <c r="L8" s="136" t="s">
        <v>71</v>
      </c>
    </row>
    <row r="9" spans="1:12" ht="26.25" x14ac:dyDescent="0.25">
      <c r="A9" s="5" t="s">
        <v>49</v>
      </c>
      <c r="B9" s="63"/>
      <c r="C9" s="63"/>
      <c r="D9" s="63"/>
      <c r="E9" s="63"/>
      <c r="F9" s="63"/>
      <c r="G9" s="63"/>
      <c r="H9" s="63">
        <v>1000</v>
      </c>
      <c r="I9" s="63"/>
      <c r="J9" s="63">
        <v>2000</v>
      </c>
      <c r="K9" s="63"/>
      <c r="L9" s="136" t="s">
        <v>125</v>
      </c>
    </row>
    <row r="10" spans="1:12" x14ac:dyDescent="0.25">
      <c r="A10" s="5" t="s">
        <v>39</v>
      </c>
      <c r="B10" s="63">
        <v>0</v>
      </c>
      <c r="C10" s="63"/>
      <c r="D10" s="63">
        <v>10000</v>
      </c>
      <c r="E10" s="63"/>
      <c r="F10" s="63">
        <v>0</v>
      </c>
      <c r="G10" s="63"/>
      <c r="H10" s="63">
        <v>0</v>
      </c>
      <c r="I10" s="63"/>
      <c r="J10" s="63">
        <v>0</v>
      </c>
      <c r="K10" s="63"/>
      <c r="L10" s="136" t="s">
        <v>72</v>
      </c>
    </row>
    <row r="11" spans="1:12" ht="26.25" x14ac:dyDescent="0.25">
      <c r="A11" s="5" t="s">
        <v>40</v>
      </c>
      <c r="B11" s="63">
        <v>0</v>
      </c>
      <c r="C11" s="63"/>
      <c r="D11" s="63">
        <v>2000</v>
      </c>
      <c r="E11" s="63"/>
      <c r="F11" s="63">
        <v>2500</v>
      </c>
      <c r="G11" s="63"/>
      <c r="H11" s="63">
        <v>5000</v>
      </c>
      <c r="I11" s="63"/>
      <c r="J11" s="63"/>
      <c r="K11" s="63"/>
      <c r="L11" s="136" t="s">
        <v>126</v>
      </c>
    </row>
    <row r="12" spans="1:12" x14ac:dyDescent="0.25">
      <c r="A12" s="5" t="s">
        <v>41</v>
      </c>
      <c r="B12" s="63"/>
      <c r="C12" s="63"/>
      <c r="D12" s="63">
        <v>10000</v>
      </c>
      <c r="E12" s="63"/>
      <c r="F12" s="63">
        <v>5000</v>
      </c>
      <c r="G12" s="63"/>
      <c r="H12" s="63">
        <v>5000</v>
      </c>
      <c r="I12" s="63"/>
      <c r="J12" s="63">
        <v>0</v>
      </c>
      <c r="K12" s="63"/>
      <c r="L12" s="136" t="s">
        <v>127</v>
      </c>
    </row>
    <row r="13" spans="1:12" x14ac:dyDescent="0.25">
      <c r="A13" s="5" t="s">
        <v>50</v>
      </c>
      <c r="B13" s="63"/>
      <c r="C13" s="63"/>
      <c r="D13" s="63"/>
      <c r="E13" s="63"/>
      <c r="F13" s="63"/>
      <c r="G13" s="63"/>
      <c r="H13" s="63">
        <v>16765</v>
      </c>
      <c r="I13" s="63"/>
      <c r="J13" s="63">
        <v>0</v>
      </c>
      <c r="K13" s="63"/>
      <c r="L13" s="136" t="s">
        <v>71</v>
      </c>
    </row>
    <row r="14" spans="1:12" x14ac:dyDescent="0.25">
      <c r="A14" s="5" t="s">
        <v>42</v>
      </c>
      <c r="B14" s="63"/>
      <c r="C14" s="63"/>
      <c r="D14" s="63">
        <v>30000</v>
      </c>
      <c r="E14" s="63"/>
      <c r="F14" s="63">
        <v>0</v>
      </c>
      <c r="G14" s="63"/>
      <c r="H14" s="63">
        <v>0</v>
      </c>
      <c r="I14" s="63"/>
      <c r="J14" s="63">
        <v>0</v>
      </c>
      <c r="K14" s="63"/>
      <c r="L14" s="136" t="s">
        <v>128</v>
      </c>
    </row>
    <row r="15" spans="1:12" x14ac:dyDescent="0.25">
      <c r="A15" s="5" t="s">
        <v>43</v>
      </c>
      <c r="B15" s="63"/>
      <c r="C15" s="63"/>
      <c r="D15" s="63"/>
      <c r="E15" s="63"/>
      <c r="F15" s="63">
        <v>3000</v>
      </c>
      <c r="G15" s="63"/>
      <c r="H15" s="63"/>
      <c r="I15" s="63"/>
      <c r="J15" s="63">
        <v>3000</v>
      </c>
      <c r="K15" s="63"/>
      <c r="L15" s="136" t="s">
        <v>132</v>
      </c>
    </row>
    <row r="16" spans="1:12" x14ac:dyDescent="0.25">
      <c r="A16" s="24" t="s">
        <v>48</v>
      </c>
      <c r="B16" s="63"/>
      <c r="C16" s="63"/>
      <c r="D16" s="63"/>
      <c r="E16" s="63"/>
      <c r="F16" s="63"/>
      <c r="G16" s="63"/>
      <c r="H16" s="63"/>
      <c r="I16" s="63"/>
      <c r="J16" s="63">
        <v>0</v>
      </c>
      <c r="K16" s="63"/>
      <c r="L16" s="136" t="s">
        <v>71</v>
      </c>
    </row>
    <row r="17" spans="1:12" x14ac:dyDescent="0.25">
      <c r="A17" s="24" t="s">
        <v>51</v>
      </c>
      <c r="B17" s="63"/>
      <c r="C17" s="63"/>
      <c r="D17" s="63"/>
      <c r="E17" s="63"/>
      <c r="F17" s="63"/>
      <c r="G17" s="63"/>
      <c r="H17" s="63">
        <v>4000</v>
      </c>
      <c r="I17" s="63"/>
      <c r="J17" s="63">
        <v>4000</v>
      </c>
      <c r="K17" s="63"/>
      <c r="L17" s="136" t="s">
        <v>133</v>
      </c>
    </row>
    <row r="18" spans="1:12" x14ac:dyDescent="0.25">
      <c r="A18" s="24" t="s">
        <v>109</v>
      </c>
      <c r="B18" s="63"/>
      <c r="C18" s="63"/>
      <c r="D18" s="63"/>
      <c r="E18" s="63"/>
      <c r="F18" s="63"/>
      <c r="G18" s="63"/>
      <c r="H18" s="63"/>
      <c r="I18" s="63"/>
      <c r="J18" s="63">
        <v>5000</v>
      </c>
      <c r="K18" s="63"/>
      <c r="L18" s="136" t="s">
        <v>129</v>
      </c>
    </row>
    <row r="19" spans="1:12" ht="26.25" x14ac:dyDescent="0.25">
      <c r="A19" s="24" t="s">
        <v>110</v>
      </c>
      <c r="B19" s="63"/>
      <c r="C19" s="63"/>
      <c r="D19" s="63"/>
      <c r="E19" s="63"/>
      <c r="F19" s="63"/>
      <c r="G19" s="63"/>
      <c r="H19" s="63"/>
      <c r="I19" s="63"/>
      <c r="J19" s="63">
        <v>2000</v>
      </c>
      <c r="K19" s="63"/>
      <c r="L19" s="136" t="s">
        <v>130</v>
      </c>
    </row>
    <row r="20" spans="1:12" x14ac:dyDescent="0.25">
      <c r="A20" s="24" t="s">
        <v>111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36" t="s">
        <v>131</v>
      </c>
    </row>
    <row r="21" spans="1:12" x14ac:dyDescent="0.25">
      <c r="A21" s="85" t="s">
        <v>44</v>
      </c>
      <c r="B21" s="86">
        <v>15000</v>
      </c>
      <c r="C21" s="86"/>
      <c r="D21" s="86">
        <v>66000</v>
      </c>
      <c r="E21" s="86"/>
      <c r="F21" s="86">
        <v>26000</v>
      </c>
      <c r="G21" s="86"/>
      <c r="H21" s="86">
        <f>SUM(H7:H18)-H7-H8</f>
        <v>31765</v>
      </c>
      <c r="I21" s="86"/>
      <c r="J21" s="86">
        <f>SUM(J7:J19)</f>
        <v>23500</v>
      </c>
      <c r="K21" s="86"/>
      <c r="L21" s="143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18" sqref="J18"/>
    </sheetView>
  </sheetViews>
  <sheetFormatPr defaultRowHeight="15" x14ac:dyDescent="0.25"/>
  <cols>
    <col min="1" max="1" width="27.42578125" customWidth="1"/>
    <col min="2" max="2" width="18.42578125" style="25" customWidth="1"/>
    <col min="3" max="3" width="3" customWidth="1"/>
    <col min="4" max="4" width="11.7109375" style="26" customWidth="1"/>
    <col min="5" max="5" width="73.42578125" customWidth="1"/>
  </cols>
  <sheetData>
    <row r="1" spans="1:5" ht="15" customHeight="1" x14ac:dyDescent="0.25">
      <c r="A1" s="144" t="s">
        <v>66</v>
      </c>
      <c r="B1" s="145"/>
      <c r="C1" s="145"/>
      <c r="D1" s="145"/>
      <c r="E1" s="146"/>
    </row>
    <row r="3" spans="1:5" s="111" customFormat="1" x14ac:dyDescent="0.25">
      <c r="A3" s="110" t="s">
        <v>52</v>
      </c>
      <c r="B3" s="110" t="s">
        <v>46</v>
      </c>
      <c r="D3" s="138" t="s">
        <v>70</v>
      </c>
    </row>
    <row r="5" spans="1:5" x14ac:dyDescent="0.25">
      <c r="A5" s="2" t="s">
        <v>53</v>
      </c>
      <c r="B5" s="27">
        <v>3556.02</v>
      </c>
      <c r="C5" s="2"/>
      <c r="D5" s="116">
        <v>3556.02</v>
      </c>
      <c r="E5" s="2" t="s">
        <v>112</v>
      </c>
    </row>
    <row r="6" spans="1:5" x14ac:dyDescent="0.25">
      <c r="A6" s="2" t="s">
        <v>54</v>
      </c>
      <c r="B6" s="27">
        <v>1830.05</v>
      </c>
      <c r="C6" s="2"/>
      <c r="D6" s="116">
        <v>1830.05</v>
      </c>
      <c r="E6" s="2"/>
    </row>
    <row r="7" spans="1:5" x14ac:dyDescent="0.25">
      <c r="A7" s="2" t="s">
        <v>55</v>
      </c>
      <c r="B7" s="27">
        <v>2842.66</v>
      </c>
      <c r="C7" s="2"/>
      <c r="D7" s="116">
        <v>3117.47</v>
      </c>
      <c r="E7" s="2" t="s">
        <v>134</v>
      </c>
    </row>
    <row r="8" spans="1:5" x14ac:dyDescent="0.25">
      <c r="A8" s="2" t="s">
        <v>56</v>
      </c>
      <c r="B8" s="27">
        <v>543.75</v>
      </c>
      <c r="C8" s="2"/>
      <c r="D8" s="116">
        <v>0</v>
      </c>
      <c r="E8" s="2" t="s">
        <v>96</v>
      </c>
    </row>
    <row r="9" spans="1:5" x14ac:dyDescent="0.25">
      <c r="A9" s="2" t="s">
        <v>57</v>
      </c>
      <c r="B9" s="27">
        <v>0</v>
      </c>
      <c r="C9" s="2"/>
      <c r="D9" s="116">
        <v>0</v>
      </c>
      <c r="E9" s="2" t="s">
        <v>98</v>
      </c>
    </row>
    <row r="10" spans="1:5" x14ac:dyDescent="0.25">
      <c r="A10" s="2" t="s">
        <v>58</v>
      </c>
      <c r="B10" s="27">
        <v>15000</v>
      </c>
      <c r="C10" s="2"/>
      <c r="D10" s="116">
        <v>0</v>
      </c>
      <c r="E10" s="2" t="s">
        <v>114</v>
      </c>
    </row>
    <row r="11" spans="1:5" x14ac:dyDescent="0.25">
      <c r="A11" s="2" t="s">
        <v>59</v>
      </c>
      <c r="B11" s="27">
        <v>3766.99</v>
      </c>
      <c r="C11" s="2"/>
      <c r="D11" s="116">
        <v>3766.99</v>
      </c>
      <c r="E11" s="2"/>
    </row>
    <row r="12" spans="1:5" x14ac:dyDescent="0.25">
      <c r="A12" s="2" t="s">
        <v>60</v>
      </c>
      <c r="B12" s="27">
        <v>9373</v>
      </c>
      <c r="C12" s="2"/>
      <c r="D12" s="116">
        <v>9373</v>
      </c>
      <c r="E12" s="2"/>
    </row>
    <row r="13" spans="1:5" x14ac:dyDescent="0.25">
      <c r="A13" s="2" t="s">
        <v>61</v>
      </c>
      <c r="B13" s="27">
        <v>41500</v>
      </c>
      <c r="C13" s="2"/>
      <c r="D13" s="116">
        <v>41500</v>
      </c>
      <c r="E13" s="2"/>
    </row>
    <row r="14" spans="1:5" x14ac:dyDescent="0.25">
      <c r="A14" s="78" t="s">
        <v>62</v>
      </c>
      <c r="B14" s="79">
        <v>15000</v>
      </c>
      <c r="C14" s="78"/>
      <c r="D14" s="117">
        <v>15000</v>
      </c>
      <c r="E14" s="2"/>
    </row>
    <row r="15" spans="1:5" x14ac:dyDescent="0.25">
      <c r="A15" s="78" t="s">
        <v>63</v>
      </c>
      <c r="B15" s="79">
        <v>20000</v>
      </c>
      <c r="C15" s="78"/>
      <c r="D15" s="117">
        <v>20000</v>
      </c>
      <c r="E15" s="2"/>
    </row>
    <row r="16" spans="1:5" x14ac:dyDescent="0.25">
      <c r="A16" s="78" t="s">
        <v>64</v>
      </c>
      <c r="B16" s="79">
        <v>23500</v>
      </c>
      <c r="C16" s="78"/>
      <c r="D16" s="117">
        <v>23500</v>
      </c>
      <c r="E16" s="2"/>
    </row>
    <row r="17" spans="1:5" x14ac:dyDescent="0.25">
      <c r="A17" s="2" t="s">
        <v>22</v>
      </c>
      <c r="B17" s="27">
        <v>6000</v>
      </c>
      <c r="C17" s="2"/>
      <c r="D17" s="116">
        <v>6000</v>
      </c>
      <c r="E17" s="2"/>
    </row>
    <row r="18" spans="1:5" x14ac:dyDescent="0.25">
      <c r="A18" s="2" t="s">
        <v>97</v>
      </c>
      <c r="B18" s="27">
        <v>43056.59</v>
      </c>
      <c r="C18" s="2"/>
      <c r="D18" s="116">
        <v>41542.589999999997</v>
      </c>
      <c r="E18" s="2"/>
    </row>
    <row r="19" spans="1:5" x14ac:dyDescent="0.25">
      <c r="A19" s="2" t="s">
        <v>94</v>
      </c>
      <c r="B19" s="27"/>
      <c r="C19" s="2"/>
      <c r="D19" s="116">
        <v>4045.44</v>
      </c>
      <c r="E19" s="2"/>
    </row>
    <row r="20" spans="1:5" x14ac:dyDescent="0.25">
      <c r="A20" s="2" t="s">
        <v>89</v>
      </c>
      <c r="B20" s="27"/>
      <c r="C20" s="2"/>
      <c r="D20" s="116">
        <v>-20928.36</v>
      </c>
      <c r="E20" s="2" t="s">
        <v>99</v>
      </c>
    </row>
    <row r="21" spans="1:5" x14ac:dyDescent="0.25">
      <c r="A21" s="2"/>
      <c r="B21" s="27"/>
      <c r="C21" s="2"/>
      <c r="D21" s="116"/>
      <c r="E21" s="2"/>
    </row>
    <row r="22" spans="1:5" x14ac:dyDescent="0.25">
      <c r="A22" s="28" t="s">
        <v>65</v>
      </c>
      <c r="B22" s="29">
        <v>185969.06</v>
      </c>
      <c r="C22" s="30"/>
      <c r="D22" s="118">
        <f>SUM(D5:D21)</f>
        <v>152303.20000000001</v>
      </c>
      <c r="E22" s="2"/>
    </row>
    <row r="23" spans="1:5" x14ac:dyDescent="0.25">
      <c r="A23" s="31"/>
      <c r="B23" s="32"/>
      <c r="C23" s="33"/>
      <c r="D23" s="137"/>
    </row>
    <row r="24" spans="1:5" x14ac:dyDescent="0.25">
      <c r="A24" s="112"/>
      <c r="B24" s="113"/>
      <c r="C24" s="114"/>
      <c r="D24" s="115"/>
    </row>
    <row r="25" spans="1:5" x14ac:dyDescent="0.25">
      <c r="A25" s="114"/>
      <c r="B25" s="113"/>
      <c r="C25" s="114"/>
      <c r="D25" s="115"/>
    </row>
    <row r="26" spans="1:5" x14ac:dyDescent="0.25">
      <c r="A26" s="114"/>
      <c r="B26" s="113"/>
      <c r="C26" s="114"/>
      <c r="D26" s="115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 &amp; Exp Overview</vt:lpstr>
      <vt:lpstr>Open Spaces</vt:lpstr>
      <vt:lpstr>Admin</vt:lpstr>
      <vt:lpstr>Staffing</vt:lpstr>
      <vt:lpstr>Projects</vt:lpstr>
      <vt:lpstr>EMRs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SPPC Clerk</dc:creator>
  <cp:lastModifiedBy>SPPC Clerk</cp:lastModifiedBy>
  <cp:lastPrinted>2020-12-30T12:19:08Z</cp:lastPrinted>
  <dcterms:created xsi:type="dcterms:W3CDTF">2019-12-20T12:14:06Z</dcterms:created>
  <dcterms:modified xsi:type="dcterms:W3CDTF">2021-12-16T14:09:51Z</dcterms:modified>
</cp:coreProperties>
</file>